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139.xml" ContentType="application/vnd.openxmlformats-officedocument.spreadsheetml.worksheet+xml"/>
  <Default Extension="xml" ContentType="application/xml"/>
  <Override PartName="/xl/worksheets/sheet128.xml" ContentType="application/vnd.openxmlformats-officedocument.spreadsheetml.worksheet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24.xml" ContentType="application/vnd.openxmlformats-officedocument.spreadsheetml.workshee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42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8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45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43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3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37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22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worksheets/sheet100.xml" ContentType="application/vnd.openxmlformats-officedocument.spreadsheetml.workshee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600" windowHeight="11760" tabRatio="277"/>
  </bookViews>
  <sheets>
    <sheet name="Feuil1" sheetId="1" r:id="rId1"/>
    <sheet name="Feuil2" sheetId="2" r:id="rId2"/>
    <sheet name="Feuil3" sheetId="3" r:id="rId3"/>
    <sheet name="Feuil4" sheetId="4" r:id="rId4"/>
    <sheet name="Feuil5" sheetId="5" r:id="rId5"/>
    <sheet name="Feuil6" sheetId="6" r:id="rId6"/>
    <sheet name="Feuil7" sheetId="7" r:id="rId7"/>
    <sheet name="Feuil8" sheetId="8" r:id="rId8"/>
    <sheet name="Feuil9" sheetId="9" r:id="rId9"/>
    <sheet name="Feuil10" sheetId="10" r:id="rId10"/>
    <sheet name="Feuil11" sheetId="11" r:id="rId11"/>
    <sheet name="Feuil12" sheetId="12" r:id="rId12"/>
    <sheet name="Feuil13" sheetId="13" r:id="rId13"/>
    <sheet name="Feuil14" sheetId="14" r:id="rId14"/>
    <sheet name="Feuil15" sheetId="15" r:id="rId15"/>
    <sheet name="Feuil16" sheetId="16" r:id="rId16"/>
    <sheet name="Feuil17" sheetId="17" r:id="rId17"/>
    <sheet name="Feuil18" sheetId="18" r:id="rId18"/>
    <sheet name="Feuil19" sheetId="19" r:id="rId19"/>
    <sheet name="Feuil20" sheetId="20" r:id="rId20"/>
    <sheet name="Feuil21" sheetId="21" r:id="rId21"/>
    <sheet name="Feuil22" sheetId="22" r:id="rId22"/>
    <sheet name="Feuil23" sheetId="23" r:id="rId23"/>
    <sheet name="Feuil24" sheetId="24" r:id="rId24"/>
    <sheet name="Feuil25" sheetId="25" r:id="rId25"/>
    <sheet name="Feuil26" sheetId="148" r:id="rId26"/>
    <sheet name="Feuil27" sheetId="27" r:id="rId27"/>
    <sheet name="Feuil28" sheetId="28" r:id="rId28"/>
    <sheet name="Feuil29" sheetId="29" r:id="rId29"/>
    <sheet name="Feuil30" sheetId="30" r:id="rId30"/>
    <sheet name="Feuil31" sheetId="31" r:id="rId31"/>
    <sheet name="Feuil32" sheetId="32" r:id="rId32"/>
    <sheet name="Feuil33" sheetId="33" r:id="rId33"/>
    <sheet name="Feuil34" sheetId="34" r:id="rId34"/>
    <sheet name="Feuil35" sheetId="35" r:id="rId35"/>
    <sheet name="Feuil36" sheetId="36" r:id="rId36"/>
    <sheet name="Feuil37" sheetId="37" r:id="rId37"/>
    <sheet name="Feuil38" sheetId="38" r:id="rId38"/>
    <sheet name="Feuil39" sheetId="39" r:id="rId39"/>
    <sheet name="Feuil40" sheetId="40" r:id="rId40"/>
    <sheet name="Feuil41" sheetId="41" r:id="rId41"/>
    <sheet name="Feuil42" sheetId="42" r:id="rId42"/>
    <sheet name="Feuil43" sheetId="43" r:id="rId43"/>
    <sheet name="Feuil44" sheetId="44" r:id="rId44"/>
    <sheet name="Feuil45" sheetId="45" r:id="rId45"/>
    <sheet name="Feuil46" sheetId="46" r:id="rId46"/>
    <sheet name="Feuil47" sheetId="47" r:id="rId47"/>
    <sheet name="Feuil48" sheetId="48" r:id="rId48"/>
    <sheet name="Feuil49" sheetId="49" r:id="rId49"/>
    <sheet name="Feuil50" sheetId="50" r:id="rId50"/>
    <sheet name="Feuil51" sheetId="51" r:id="rId51"/>
    <sheet name="Feuil52" sheetId="52" r:id="rId52"/>
    <sheet name="Feuil53" sheetId="53" r:id="rId53"/>
    <sheet name="Feuil54" sheetId="54" r:id="rId54"/>
    <sheet name="Feuil55" sheetId="55" r:id="rId55"/>
    <sheet name="Feuil56" sheetId="56" r:id="rId56"/>
    <sheet name="Feuil57" sheetId="57" r:id="rId57"/>
    <sheet name="Feuil58" sheetId="58" r:id="rId58"/>
    <sheet name="Feuil59" sheetId="59" r:id="rId59"/>
    <sheet name="Feuil60" sheetId="60" r:id="rId60"/>
    <sheet name="Feuil61" sheetId="61" r:id="rId61"/>
    <sheet name="Feuil62" sheetId="62" r:id="rId62"/>
    <sheet name="Feuil63" sheetId="63" r:id="rId63"/>
    <sheet name="Feuil64" sheetId="64" r:id="rId64"/>
    <sheet name="Feuil65" sheetId="65" r:id="rId65"/>
    <sheet name="Feuil66" sheetId="66" r:id="rId66"/>
    <sheet name="Feuil67" sheetId="67" r:id="rId67"/>
    <sheet name="Feuil68" sheetId="68" r:id="rId68"/>
    <sheet name="Feuil69" sheetId="69" r:id="rId69"/>
    <sheet name="Feuil70" sheetId="70" r:id="rId70"/>
    <sheet name="Feuil71" sheetId="71" r:id="rId71"/>
    <sheet name="Feuil72" sheetId="72" r:id="rId72"/>
    <sheet name="Feuil73" sheetId="73" r:id="rId73"/>
    <sheet name="Feuil74" sheetId="74" r:id="rId74"/>
    <sheet name="Feuil75" sheetId="75" r:id="rId75"/>
    <sheet name="Feuil76" sheetId="76" r:id="rId76"/>
    <sheet name="Feuil77" sheetId="77" r:id="rId77"/>
    <sheet name="Feuil78" sheetId="78" r:id="rId78"/>
    <sheet name="Feuil79" sheetId="79" r:id="rId79"/>
    <sheet name="Feuil80" sheetId="80" r:id="rId80"/>
    <sheet name="Feuil81" sheetId="81" r:id="rId81"/>
    <sheet name="Feuil82" sheetId="82" r:id="rId82"/>
    <sheet name="Feuil83" sheetId="83" r:id="rId83"/>
    <sheet name="Feuil84" sheetId="84" r:id="rId84"/>
    <sheet name="Feuil85" sheetId="85" r:id="rId85"/>
    <sheet name="Feuil86" sheetId="86" r:id="rId86"/>
    <sheet name="Feuil87" sheetId="87" r:id="rId87"/>
    <sheet name="Feuil88" sheetId="88" r:id="rId88"/>
    <sheet name="Feuil89" sheetId="89" r:id="rId89"/>
    <sheet name="Feuil90" sheetId="90" r:id="rId90"/>
    <sheet name="Feuil91" sheetId="91" r:id="rId91"/>
    <sheet name="Feuil92" sheetId="92" r:id="rId92"/>
    <sheet name="Feuil93" sheetId="93" r:id="rId93"/>
    <sheet name="Feuil94" sheetId="94" r:id="rId94"/>
    <sheet name="Feuil95" sheetId="95" r:id="rId95"/>
    <sheet name="Feuil96" sheetId="96" r:id="rId96"/>
    <sheet name="Feuil97" sheetId="97" r:id="rId97"/>
    <sheet name="Feuil98" sheetId="98" r:id="rId98"/>
    <sheet name="Feuil99" sheetId="99" r:id="rId99"/>
    <sheet name="Feuil100" sheetId="100" r:id="rId100"/>
    <sheet name="Feuil101" sheetId="101" r:id="rId101"/>
    <sheet name="Feuil102" sheetId="102" r:id="rId102"/>
    <sheet name="Feuil103" sheetId="103" r:id="rId103"/>
    <sheet name="Feuil104" sheetId="104" r:id="rId104"/>
    <sheet name="Feuil105" sheetId="105" r:id="rId105"/>
    <sheet name="Feuil106" sheetId="106" r:id="rId106"/>
    <sheet name="Feuil107" sheetId="107" r:id="rId107"/>
    <sheet name="Feuil108" sheetId="108" r:id="rId108"/>
    <sheet name="Feuil109" sheetId="109" r:id="rId109"/>
    <sheet name="Feuil110" sheetId="110" r:id="rId110"/>
    <sheet name="Feuil111" sheetId="111" r:id="rId111"/>
    <sheet name="Feuil112" sheetId="112" r:id="rId112"/>
    <sheet name="Feuil113" sheetId="113" r:id="rId113"/>
    <sheet name="Feuil114" sheetId="114" r:id="rId114"/>
    <sheet name="Feuil115" sheetId="115" r:id="rId115"/>
    <sheet name="Feuil116" sheetId="116" r:id="rId116"/>
    <sheet name="Feuil117" sheetId="117" r:id="rId117"/>
    <sheet name="Feuil118" sheetId="118" r:id="rId118"/>
    <sheet name="Feuil119" sheetId="119" r:id="rId119"/>
    <sheet name="Feuil120" sheetId="120" r:id="rId120"/>
    <sheet name="Feuil121" sheetId="121" r:id="rId121"/>
    <sheet name="Feuil122" sheetId="122" r:id="rId122"/>
    <sheet name="Feuil123" sheetId="123" r:id="rId123"/>
    <sheet name="Feuil124" sheetId="124" r:id="rId124"/>
    <sheet name="Feuil125" sheetId="125" r:id="rId125"/>
    <sheet name="Feuil126" sheetId="126" r:id="rId126"/>
    <sheet name="Feuil127" sheetId="127" r:id="rId127"/>
    <sheet name="Feuil128" sheetId="128" r:id="rId128"/>
    <sheet name="Feuil129" sheetId="129" r:id="rId129"/>
    <sheet name="Feuil131" sheetId="131" r:id="rId130"/>
    <sheet name="Feuil132" sheetId="132" r:id="rId131"/>
    <sheet name="Feuil133" sheetId="133" r:id="rId132"/>
    <sheet name="Feuil134" sheetId="134" r:id="rId133"/>
    <sheet name="Feuil135" sheetId="135" r:id="rId134"/>
    <sheet name="Feuil136" sheetId="136" r:id="rId135"/>
    <sheet name="Feuil137" sheetId="137" r:id="rId136"/>
    <sheet name="Feuil138" sheetId="138" r:id="rId137"/>
    <sheet name="Feuil139" sheetId="139" r:id="rId138"/>
    <sheet name="Feuil140" sheetId="140" r:id="rId139"/>
    <sheet name="Feuil141" sheetId="141" r:id="rId140"/>
    <sheet name="Feuil142" sheetId="142" r:id="rId141"/>
    <sheet name="Feuil143" sheetId="143" r:id="rId142"/>
    <sheet name="Feuil144" sheetId="144" r:id="rId143"/>
    <sheet name="Feuil145" sheetId="145" r:id="rId144"/>
    <sheet name="Feuil146" sheetId="146" r:id="rId145"/>
    <sheet name="Feuil147" sheetId="147" r:id="rId14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9" i="148"/>
  <c r="AE26"/>
  <c r="AE27"/>
  <c r="AG12"/>
  <c r="AG4"/>
  <c r="AG14"/>
  <c r="AG22"/>
  <c r="AG21"/>
  <c r="AG20"/>
  <c r="AG19"/>
  <c r="AG18"/>
  <c r="AG17"/>
  <c r="AG16"/>
  <c r="AG15"/>
  <c r="AG13"/>
  <c r="AG11"/>
  <c r="AG10"/>
  <c r="AG9"/>
  <c r="AG6"/>
  <c r="AG5"/>
  <c r="AI16" l="1"/>
  <c r="AI15"/>
  <c r="AI14"/>
  <c r="AI13"/>
  <c r="AI12"/>
  <c r="AI11"/>
  <c r="AI10"/>
  <c r="AI8"/>
  <c r="AI7"/>
  <c r="AI6"/>
  <c r="AI5"/>
  <c r="AI4"/>
  <c r="AI23"/>
  <c r="AI22"/>
  <c r="AI21"/>
  <c r="AI20"/>
  <c r="AI19"/>
  <c r="AI18"/>
  <c r="AH24"/>
  <c r="AI17"/>
  <c r="AI9"/>
  <c r="BZ5" i="43"/>
  <c r="AI24" i="148" l="1"/>
  <c r="AK5" s="1"/>
</calcChain>
</file>

<file path=xl/sharedStrings.xml><?xml version="1.0" encoding="utf-8"?>
<sst xmlns="http://schemas.openxmlformats.org/spreadsheetml/2006/main" count="184" uniqueCount="140">
  <si>
    <t>question 1</t>
  </si>
  <si>
    <t>question 2</t>
  </si>
  <si>
    <t>question 3</t>
  </si>
  <si>
    <t>question 4</t>
  </si>
  <si>
    <t>question 5</t>
  </si>
  <si>
    <t>question 6</t>
  </si>
  <si>
    <t>question 7</t>
  </si>
  <si>
    <t>question 8</t>
  </si>
  <si>
    <t>question 9</t>
  </si>
  <si>
    <t>question 10</t>
  </si>
  <si>
    <t>question 11</t>
  </si>
  <si>
    <t>question 12</t>
  </si>
  <si>
    <t>question 13</t>
  </si>
  <si>
    <t>question 14</t>
  </si>
  <si>
    <t>question 15</t>
  </si>
  <si>
    <t>question 16</t>
  </si>
  <si>
    <t>question 17</t>
  </si>
  <si>
    <t>question 18</t>
  </si>
  <si>
    <t>question 19</t>
  </si>
  <si>
    <t>question 20</t>
  </si>
  <si>
    <t>r1  ( - )</t>
  </si>
  <si>
    <t>N6 (tr/mn)</t>
  </si>
  <si>
    <t>w6 (rd/s)</t>
  </si>
  <si>
    <t>P6 (W)</t>
  </si>
  <si>
    <t>C1 (N.m)</t>
  </si>
  <si>
    <t>P2 (W)</t>
  </si>
  <si>
    <t>1/2</t>
  </si>
  <si>
    <t>1/3</t>
  </si>
  <si>
    <t>1/4</t>
  </si>
  <si>
    <t>1</t>
  </si>
  <si>
    <t>3/4</t>
  </si>
  <si>
    <t>2</t>
  </si>
  <si>
    <t>3</t>
  </si>
  <si>
    <t>12</t>
  </si>
  <si>
    <t>100</t>
  </si>
  <si>
    <t>1/12</t>
  </si>
  <si>
    <t>10,47</t>
  </si>
  <si>
    <t>5131,27</t>
  </si>
  <si>
    <t>513,13</t>
  </si>
  <si>
    <t>47,76</t>
  </si>
  <si>
    <t>5701,41</t>
  </si>
  <si>
    <t>Exo 1</t>
  </si>
  <si>
    <t>Exo 2</t>
  </si>
  <si>
    <t>Exo 3</t>
  </si>
  <si>
    <t>Exo 4</t>
  </si>
  <si>
    <t>roue ?</t>
  </si>
  <si>
    <t>r3  ( - )</t>
  </si>
  <si>
    <t>N2 (tr/mn)</t>
  </si>
  <si>
    <t>0</t>
  </si>
  <si>
    <t>-1/4</t>
  </si>
  <si>
    <t>-1/3</t>
  </si>
  <si>
    <t>-1/2</t>
  </si>
  <si>
    <t>-3/4</t>
  </si>
  <si>
    <t>-1</t>
  </si>
  <si>
    <t>-2</t>
  </si>
  <si>
    <t>-3</t>
  </si>
  <si>
    <t>200</t>
  </si>
  <si>
    <t>1800</t>
  </si>
  <si>
    <t>-1800</t>
  </si>
  <si>
    <t>2500</t>
  </si>
  <si>
    <t>1250</t>
  </si>
  <si>
    <t>P ( W )</t>
  </si>
  <si>
    <t>125</t>
  </si>
  <si>
    <t>250</t>
  </si>
  <si>
    <t>-1/1,2</t>
  </si>
  <si>
    <t>1/1,2</t>
  </si>
  <si>
    <t>r4 ( - )</t>
  </si>
  <si>
    <t>-1000</t>
  </si>
  <si>
    <t>1000</t>
  </si>
  <si>
    <t>-10,47</t>
  </si>
  <si>
    <t>-12</t>
  </si>
  <si>
    <t>-47,76</t>
  </si>
  <si>
    <t>-100</t>
  </si>
  <si>
    <t>-125</t>
  </si>
  <si>
    <t>-200</t>
  </si>
  <si>
    <t>-1250</t>
  </si>
  <si>
    <t>-1/12</t>
  </si>
  <si>
    <t>r5  ( - )</t>
  </si>
  <si>
    <t>6</t>
  </si>
  <si>
    <t>-6</t>
  </si>
  <si>
    <t>1/6</t>
  </si>
  <si>
    <t>-1/6</t>
  </si>
  <si>
    <t>N1 (tr/mn)</t>
  </si>
  <si>
    <t>-50</t>
  </si>
  <si>
    <t>50</t>
  </si>
  <si>
    <t>C7 (N.m)</t>
  </si>
  <si>
    <t>P1 (W)</t>
  </si>
  <si>
    <t>P7 (W)</t>
  </si>
  <si>
    <t>0,9</t>
  </si>
  <si>
    <t>6,67</t>
  </si>
  <si>
    <t>209,44</t>
  </si>
  <si>
    <t>169,65</t>
  </si>
  <si>
    <t>multiplicateur</t>
  </si>
  <si>
    <t>Exo 5</t>
  </si>
  <si>
    <t>f7</t>
  </si>
  <si>
    <t>bc8</t>
  </si>
  <si>
    <t>ba9</t>
  </si>
  <si>
    <t>ab10</t>
  </si>
  <si>
    <t>as11</t>
  </si>
  <si>
    <t>ao12</t>
  </si>
  <si>
    <t>aq14</t>
  </si>
  <si>
    <t>t16</t>
  </si>
  <si>
    <t>am18</t>
  </si>
  <si>
    <t>bb19</t>
  </si>
  <si>
    <t>ai20</t>
  </si>
  <si>
    <t>au21</t>
  </si>
  <si>
    <t>an22</t>
  </si>
  <si>
    <t>aw23</t>
  </si>
  <si>
    <t>ak24</t>
  </si>
  <si>
    <t>coef</t>
  </si>
  <si>
    <t>h17</t>
  </si>
  <si>
    <t>note sur 20</t>
  </si>
  <si>
    <t>Cochez la bonne réponse d'un "X". Une seule bonne réponse par question.</t>
  </si>
  <si>
    <t>q6</t>
  </si>
  <si>
    <t>4874.7</t>
  </si>
  <si>
    <t>4874,7</t>
  </si>
  <si>
    <t>bd15</t>
  </si>
  <si>
    <t>be13</t>
  </si>
  <si>
    <t>ak5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</si>
  <si>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</si>
  <si>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</si>
  <si>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</si>
  <si>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</si>
  <si>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</si>
  <si>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</si>
  <si>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</si>
  <si>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</si>
  <si>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</si>
  <si>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</si>
  <si>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</si>
  <si>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</si>
  <si>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</si>
  <si>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</si>
  <si>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</si>
  <si>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</si>
  <si>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</si>
  <si>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</si>
  <si>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</si>
  <si>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</si>
  <si>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=490/0,9/0,95/12</t>
  </si>
</sst>
</file>

<file path=xl/styles.xml><?xml version="1.0" encoding="utf-8"?>
<styleSheet xmlns="http://schemas.openxmlformats.org/spreadsheetml/2006/main">
  <fonts count="11">
    <font>
      <sz val="8"/>
      <color theme="1"/>
      <name val="Arial Narrow"/>
      <family val="2"/>
    </font>
    <font>
      <b/>
      <sz val="8"/>
      <color rgb="FF0070C0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b/>
      <sz val="16"/>
      <color theme="1"/>
      <name val="Arial"/>
      <family val="2"/>
    </font>
    <font>
      <sz val="6"/>
      <color theme="1"/>
      <name val="Arial Narrow"/>
      <family val="2"/>
    </font>
    <font>
      <b/>
      <sz val="6"/>
      <color theme="1"/>
      <name val="Arial Narrow"/>
      <family val="2"/>
    </font>
    <font>
      <sz val="8"/>
      <color theme="0"/>
      <name val="Arial Narrow"/>
      <family val="2"/>
    </font>
    <font>
      <b/>
      <sz val="8"/>
      <color theme="0"/>
      <name val="Arial Narrow"/>
      <family val="2"/>
    </font>
    <font>
      <b/>
      <sz val="72"/>
      <color theme="0"/>
      <name val="Arial Narrow"/>
      <family val="2"/>
    </font>
    <font>
      <b/>
      <sz val="36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5" borderId="0" xfId="0" applyFill="1"/>
    <xf numFmtId="0" fontId="0" fillId="6" borderId="0" xfId="0" applyFill="1"/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7" borderId="0" xfId="0" applyNumberFormat="1" applyFont="1" applyFill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8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/>
    <xf numFmtId="2" fontId="7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C25"/>
  <sheetViews>
    <sheetView tabSelected="1" view="pageLayout" zoomScale="160" zoomScaleNormal="100" zoomScalePageLayoutView="160" workbookViewId="0">
      <selection activeCell="N26" sqref="N26"/>
    </sheetView>
  </sheetViews>
  <sheetFormatPr baseColWidth="10" defaultRowHeight="12.75"/>
  <cols>
    <col min="1" max="1" width="4.3984375" customWidth="1"/>
    <col min="2" max="2" width="4.19921875" style="1" customWidth="1"/>
    <col min="3" max="3" width="9" style="2" customWidth="1"/>
    <col min="4" max="5" width="1" style="13" customWidth="1"/>
    <col min="6" max="8" width="4.59765625" style="2" customWidth="1"/>
    <col min="9" max="9" width="3.796875" style="2" customWidth="1"/>
    <col min="10" max="11" width="3.3984375" style="2" customWidth="1"/>
    <col min="12" max="12" width="3.19921875" style="2" customWidth="1"/>
    <col min="13" max="13" width="4.19921875" style="2" customWidth="1"/>
    <col min="14" max="14" width="3.59765625" style="2" bestFit="1" customWidth="1"/>
    <col min="15" max="15" width="4.59765625" style="2" customWidth="1"/>
    <col min="16" max="16" width="2.59765625" style="2" customWidth="1"/>
    <col min="17" max="17" width="2.3984375" style="2" customWidth="1"/>
    <col min="18" max="18" width="3" style="2" bestFit="1" customWidth="1"/>
    <col min="19" max="19" width="2.59765625" style="2" bestFit="1" customWidth="1"/>
    <col min="20" max="20" width="4.19921875" style="2" customWidth="1"/>
    <col min="21" max="22" width="3.59765625" style="2" customWidth="1"/>
    <col min="23" max="23" width="3.3984375" style="2" customWidth="1"/>
    <col min="24" max="24" width="3.19921875" style="2" customWidth="1"/>
    <col min="25" max="25" width="3" style="2" customWidth="1"/>
    <col min="26" max="26" width="4.19921875" style="2" customWidth="1"/>
    <col min="27" max="27" width="3" style="2" bestFit="1" customWidth="1"/>
    <col min="28" max="28" width="4.19921875" style="4" bestFit="1" customWidth="1"/>
    <col min="29" max="29" width="3.59765625" style="4" bestFit="1" customWidth="1"/>
    <col min="30" max="32" width="3.59765625" style="2" bestFit="1" customWidth="1"/>
    <col min="33" max="33" width="4" style="2" bestFit="1" customWidth="1"/>
    <col min="34" max="34" width="4.59765625" style="2" bestFit="1" customWidth="1"/>
    <col min="35" max="35" width="3.796875" style="2" bestFit="1" customWidth="1"/>
    <col min="36" max="36" width="2" style="2" bestFit="1" customWidth="1"/>
    <col min="37" max="39" width="2.3984375" style="2" bestFit="1" customWidth="1"/>
    <col min="40" max="40" width="3.3984375" style="2" customWidth="1"/>
    <col min="41" max="41" width="4" style="2" customWidth="1"/>
    <col min="42" max="42" width="3" style="2" bestFit="1" customWidth="1"/>
    <col min="43" max="43" width="4.19921875" style="2" customWidth="1"/>
    <col min="44" max="45" width="2.59765625" style="2" customWidth="1"/>
    <col min="46" max="46" width="2.796875" style="2" customWidth="1"/>
    <col min="47" max="47" width="5" style="2" customWidth="1"/>
    <col min="48" max="48" width="3.3984375" style="2" customWidth="1"/>
    <col min="49" max="49" width="4.59765625" style="2" customWidth="1"/>
    <col min="50" max="50" width="3.3984375" style="2" customWidth="1"/>
    <col min="51" max="51" width="4.59765625" style="2" customWidth="1"/>
    <col min="52" max="52" width="4" style="2" customWidth="1"/>
    <col min="53" max="53" width="3.3984375" style="2" customWidth="1"/>
    <col min="54" max="54" width="3.796875" style="2" customWidth="1"/>
    <col min="55" max="55" width="4" style="2" customWidth="1"/>
    <col min="56" max="58" width="5.796875" style="2" customWidth="1"/>
    <col min="59" max="133" width="11.19921875" style="8"/>
  </cols>
  <sheetData>
    <row r="2" spans="1:133" ht="20.25">
      <c r="A2" s="50" t="s">
        <v>112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</row>
    <row r="4" spans="1:133" s="40" customFormat="1" ht="8.25">
      <c r="D4" s="41"/>
      <c r="E4" s="41"/>
      <c r="F4" s="42" t="s">
        <v>58</v>
      </c>
      <c r="G4" s="43" t="s">
        <v>75</v>
      </c>
      <c r="H4" s="43" t="s">
        <v>67</v>
      </c>
      <c r="I4" s="43" t="s">
        <v>74</v>
      </c>
      <c r="J4" s="43" t="s">
        <v>73</v>
      </c>
      <c r="K4" s="43" t="s">
        <v>72</v>
      </c>
      <c r="L4" s="43" t="s">
        <v>83</v>
      </c>
      <c r="M4" s="43" t="s">
        <v>71</v>
      </c>
      <c r="N4" s="43" t="s">
        <v>70</v>
      </c>
      <c r="O4" s="43" t="s">
        <v>69</v>
      </c>
      <c r="P4" s="43" t="s">
        <v>79</v>
      </c>
      <c r="Q4" s="43" t="s">
        <v>55</v>
      </c>
      <c r="R4" s="43" t="s">
        <v>54</v>
      </c>
      <c r="S4" s="43" t="s">
        <v>53</v>
      </c>
      <c r="T4" s="43" t="s">
        <v>64</v>
      </c>
      <c r="U4" s="43" t="s">
        <v>52</v>
      </c>
      <c r="V4" s="43" t="s">
        <v>51</v>
      </c>
      <c r="W4" s="43" t="s">
        <v>50</v>
      </c>
      <c r="X4" s="43" t="s">
        <v>49</v>
      </c>
      <c r="Y4" s="43" t="s">
        <v>81</v>
      </c>
      <c r="Z4" s="43" t="s">
        <v>76</v>
      </c>
      <c r="AA4" s="44" t="s">
        <v>48</v>
      </c>
      <c r="AB4" s="45" t="s">
        <v>35</v>
      </c>
      <c r="AC4" s="45" t="s">
        <v>80</v>
      </c>
      <c r="AD4" s="43" t="s">
        <v>28</v>
      </c>
      <c r="AE4" s="43" t="s">
        <v>27</v>
      </c>
      <c r="AF4" s="43" t="s">
        <v>26</v>
      </c>
      <c r="AG4" s="43" t="s">
        <v>30</v>
      </c>
      <c r="AH4" s="43" t="s">
        <v>65</v>
      </c>
      <c r="AI4" s="43" t="s">
        <v>88</v>
      </c>
      <c r="AJ4" s="43" t="s">
        <v>29</v>
      </c>
      <c r="AK4" s="43" t="s">
        <v>31</v>
      </c>
      <c r="AL4" s="43" t="s">
        <v>32</v>
      </c>
      <c r="AM4" s="43" t="s">
        <v>78</v>
      </c>
      <c r="AN4" s="43" t="s">
        <v>89</v>
      </c>
      <c r="AO4" s="43" t="s">
        <v>36</v>
      </c>
      <c r="AP4" s="43" t="s">
        <v>33</v>
      </c>
      <c r="AQ4" s="43" t="s">
        <v>39</v>
      </c>
      <c r="AR4" s="43" t="s">
        <v>84</v>
      </c>
      <c r="AS4" s="43" t="s">
        <v>34</v>
      </c>
      <c r="AT4" s="43" t="s">
        <v>62</v>
      </c>
      <c r="AU4" s="43" t="s">
        <v>91</v>
      </c>
      <c r="AV4" s="43" t="s">
        <v>56</v>
      </c>
      <c r="AW4" s="43" t="s">
        <v>90</v>
      </c>
      <c r="AX4" s="43" t="s">
        <v>63</v>
      </c>
      <c r="AY4" s="43" t="s">
        <v>38</v>
      </c>
      <c r="AZ4" s="43" t="s">
        <v>68</v>
      </c>
      <c r="BA4" s="43" t="s">
        <v>60</v>
      </c>
      <c r="BB4" s="43" t="s">
        <v>57</v>
      </c>
      <c r="BC4" s="43" t="s">
        <v>59</v>
      </c>
      <c r="BD4" s="43" t="s">
        <v>114</v>
      </c>
      <c r="BE4" s="43" t="s">
        <v>37</v>
      </c>
      <c r="BF4" s="43" t="s">
        <v>40</v>
      </c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</row>
    <row r="5" spans="1:133" s="5" customFormat="1">
      <c r="A5" s="51" t="s">
        <v>41</v>
      </c>
      <c r="B5" s="23" t="s">
        <v>119</v>
      </c>
      <c r="C5" s="14" t="s">
        <v>45</v>
      </c>
      <c r="D5" s="13"/>
      <c r="E5" s="13"/>
      <c r="F5" s="22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</row>
    <row r="6" spans="1:133">
      <c r="A6" s="51"/>
      <c r="B6" s="25" t="s">
        <v>120</v>
      </c>
      <c r="C6" s="15" t="s">
        <v>20</v>
      </c>
      <c r="F6" s="24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11"/>
      <c r="AB6" s="26"/>
      <c r="AC6" s="26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</row>
    <row r="7" spans="1:133" s="5" customFormat="1" ht="13.5" thickBot="1">
      <c r="A7" s="52"/>
      <c r="B7" s="28" t="s">
        <v>121</v>
      </c>
      <c r="C7" s="16" t="s">
        <v>47</v>
      </c>
      <c r="D7" s="13"/>
      <c r="E7" s="13"/>
      <c r="F7" s="27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</row>
    <row r="8" spans="1:133">
      <c r="A8" s="58"/>
      <c r="B8" s="59" t="s">
        <v>122</v>
      </c>
      <c r="C8" s="60" t="s">
        <v>61</v>
      </c>
      <c r="D8" s="61"/>
      <c r="E8" s="61"/>
      <c r="F8" s="62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63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</row>
    <row r="9" spans="1:133" s="6" customFormat="1" ht="13.5" thickBot="1">
      <c r="A9" s="64"/>
      <c r="B9" s="65" t="s">
        <v>123</v>
      </c>
      <c r="C9" s="66" t="s">
        <v>61</v>
      </c>
      <c r="D9" s="61"/>
      <c r="E9" s="61"/>
      <c r="F9" s="67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</row>
    <row r="10" spans="1:133">
      <c r="A10" s="53" t="s">
        <v>43</v>
      </c>
      <c r="B10" s="30" t="s">
        <v>124</v>
      </c>
      <c r="C10" s="17" t="s">
        <v>46</v>
      </c>
      <c r="F10" s="29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12"/>
      <c r="AB10" s="31"/>
      <c r="AC10" s="31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</row>
    <row r="11" spans="1:133" s="7" customFormat="1">
      <c r="A11" s="54"/>
      <c r="B11" s="33" t="s">
        <v>125</v>
      </c>
      <c r="C11" s="18" t="s">
        <v>21</v>
      </c>
      <c r="D11" s="13"/>
      <c r="E11" s="13"/>
      <c r="F11" s="32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</row>
    <row r="12" spans="1:133">
      <c r="A12" s="54"/>
      <c r="B12" s="25" t="s">
        <v>126</v>
      </c>
      <c r="C12" s="15" t="s">
        <v>22</v>
      </c>
      <c r="F12" s="24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11"/>
      <c r="AB12" s="26"/>
      <c r="AC12" s="26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</row>
    <row r="13" spans="1:133" s="7" customFormat="1">
      <c r="A13" s="54"/>
      <c r="B13" s="33" t="s">
        <v>127</v>
      </c>
      <c r="C13" s="18" t="s">
        <v>23</v>
      </c>
      <c r="D13" s="13"/>
      <c r="E13" s="13"/>
      <c r="F13" s="32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</row>
    <row r="14" spans="1:133">
      <c r="A14" s="54"/>
      <c r="B14" s="25" t="s">
        <v>128</v>
      </c>
      <c r="C14" s="15" t="s">
        <v>24</v>
      </c>
      <c r="F14" s="24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11"/>
      <c r="AB14" s="26"/>
      <c r="AC14" s="26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</row>
    <row r="15" spans="1:133" s="7" customFormat="1" ht="13.5" thickBot="1">
      <c r="A15" s="55"/>
      <c r="B15" s="35" t="s">
        <v>129</v>
      </c>
      <c r="C15" s="19" t="s">
        <v>25</v>
      </c>
      <c r="D15" s="13"/>
      <c r="E15" s="13"/>
      <c r="F15" s="34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</row>
    <row r="16" spans="1:133">
      <c r="A16" s="56" t="s">
        <v>44</v>
      </c>
      <c r="B16" s="30" t="s">
        <v>130</v>
      </c>
      <c r="C16" s="17" t="s">
        <v>66</v>
      </c>
      <c r="F16" s="29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12"/>
      <c r="AB16" s="31"/>
      <c r="AC16" s="31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</row>
    <row r="17" spans="1:133" s="9" customFormat="1" ht="13.5" thickBot="1">
      <c r="A17" s="57"/>
      <c r="B17" s="37" t="s">
        <v>131</v>
      </c>
      <c r="C17" s="20" t="s">
        <v>21</v>
      </c>
      <c r="D17" s="13"/>
      <c r="E17" s="13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</row>
    <row r="18" spans="1:133">
      <c r="A18" s="47" t="s">
        <v>93</v>
      </c>
      <c r="B18" s="30" t="s">
        <v>132</v>
      </c>
      <c r="C18" s="17" t="s">
        <v>77</v>
      </c>
      <c r="F18" s="29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12"/>
      <c r="AB18" s="31"/>
      <c r="AC18" s="31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</row>
    <row r="19" spans="1:133" s="10" customFormat="1">
      <c r="A19" s="48"/>
      <c r="B19" s="39" t="s">
        <v>133</v>
      </c>
      <c r="C19" s="21" t="s">
        <v>82</v>
      </c>
      <c r="D19" s="13"/>
      <c r="E19" s="13"/>
      <c r="F19" s="38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</row>
    <row r="20" spans="1:133">
      <c r="A20" s="48"/>
      <c r="B20" s="25" t="s">
        <v>134</v>
      </c>
      <c r="C20" s="15" t="s">
        <v>24</v>
      </c>
      <c r="F20" s="24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11"/>
      <c r="AB20" s="26"/>
      <c r="AC20" s="26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</row>
    <row r="21" spans="1:133" s="10" customFormat="1">
      <c r="A21" s="48"/>
      <c r="B21" s="39" t="s">
        <v>135</v>
      </c>
      <c r="C21" s="21" t="s">
        <v>86</v>
      </c>
      <c r="D21" s="13"/>
      <c r="E21" s="13"/>
      <c r="F21" s="38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</row>
    <row r="22" spans="1:133">
      <c r="A22" s="48"/>
      <c r="B22" s="25" t="s">
        <v>136</v>
      </c>
      <c r="C22" s="15" t="s">
        <v>85</v>
      </c>
      <c r="F22" s="24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11"/>
      <c r="AB22" s="26"/>
      <c r="AC22" s="26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</row>
    <row r="23" spans="1:133" s="10" customFormat="1">
      <c r="A23" s="48"/>
      <c r="B23" s="39" t="s">
        <v>137</v>
      </c>
      <c r="C23" s="21" t="s">
        <v>87</v>
      </c>
      <c r="D23" s="13"/>
      <c r="E23" s="13"/>
      <c r="F23" s="38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</row>
    <row r="24" spans="1:133" ht="13.5" thickBot="1">
      <c r="A24" s="49"/>
      <c r="B24" s="65" t="s">
        <v>138</v>
      </c>
      <c r="C24" s="66" t="s">
        <v>92</v>
      </c>
      <c r="D24" s="61"/>
      <c r="E24" s="61"/>
      <c r="F24" s="67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8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</row>
    <row r="25" spans="1:133">
      <c r="A25" s="3"/>
    </row>
  </sheetData>
  <mergeCells count="6">
    <mergeCell ref="A18:A24"/>
    <mergeCell ref="A2:BF2"/>
    <mergeCell ref="A5:A7"/>
    <mergeCell ref="A8:A9"/>
    <mergeCell ref="A10:A15"/>
    <mergeCell ref="A16:A17"/>
  </mergeCells>
  <pageMargins left="0.19685039370078741" right="0.19685039370078741" top="0.19685039370078741" bottom="0.19685039370078741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B3:AN29"/>
  <sheetViews>
    <sheetView zoomScaleNormal="100" workbookViewId="0"/>
  </sheetViews>
  <sheetFormatPr baseColWidth="10" defaultRowHeight="12.75"/>
  <cols>
    <col min="28" max="28" width="11.19921875" style="69"/>
    <col min="29" max="29" width="12.796875" style="69" customWidth="1"/>
    <col min="30" max="31" width="11.19921875" style="69"/>
    <col min="32" max="32" width="7" style="69" customWidth="1"/>
    <col min="33" max="35" width="4" style="69" customWidth="1"/>
    <col min="36" max="40" width="11.19921875" style="69"/>
  </cols>
  <sheetData>
    <row r="3" spans="28:40">
      <c r="AH3" s="69" t="s">
        <v>109</v>
      </c>
    </row>
    <row r="4" spans="28:40">
      <c r="AB4" s="70" t="s">
        <v>41</v>
      </c>
      <c r="AC4" s="71" t="s">
        <v>0</v>
      </c>
      <c r="AD4" s="72" t="s">
        <v>45</v>
      </c>
      <c r="AE4" s="73" t="s">
        <v>31</v>
      </c>
      <c r="AF4" s="72" t="s">
        <v>118</v>
      </c>
      <c r="AG4" s="69">
        <f>IF(ISBLANK(Feuil1!AK5),0,1)</f>
        <v>0</v>
      </c>
      <c r="AH4" s="69">
        <v>1</v>
      </c>
      <c r="AI4" s="69">
        <f>AG4*AH4</f>
        <v>0</v>
      </c>
    </row>
    <row r="5" spans="28:40" ht="12.75" customHeight="1">
      <c r="AB5" s="70"/>
      <c r="AC5" s="71" t="s">
        <v>1</v>
      </c>
      <c r="AD5" s="72" t="s">
        <v>20</v>
      </c>
      <c r="AE5" s="73" t="s">
        <v>55</v>
      </c>
      <c r="AF5" s="72" t="s">
        <v>113</v>
      </c>
      <c r="AG5" s="69">
        <f>IF(ISBLANK(Feuil1!Q6),0,1)</f>
        <v>0</v>
      </c>
      <c r="AH5" s="69">
        <v>2</v>
      </c>
      <c r="AI5" s="69">
        <f t="shared" ref="AI5:AI23" si="0">AG5*AH5</f>
        <v>0</v>
      </c>
      <c r="AK5" s="74">
        <f>20*AI24/47</f>
        <v>0</v>
      </c>
      <c r="AL5" s="74"/>
      <c r="AM5" s="74"/>
      <c r="AN5" s="74"/>
    </row>
    <row r="6" spans="28:40" ht="12.75" customHeight="1">
      <c r="AB6" s="70"/>
      <c r="AC6" s="71" t="s">
        <v>2</v>
      </c>
      <c r="AD6" s="72" t="s">
        <v>47</v>
      </c>
      <c r="AE6" s="73" t="s">
        <v>58</v>
      </c>
      <c r="AF6" s="72" t="s">
        <v>94</v>
      </c>
      <c r="AG6" s="69">
        <f>IF(ISBLANK(Feuil1!F7),0,1)</f>
        <v>0</v>
      </c>
      <c r="AH6" s="69">
        <v>3</v>
      </c>
      <c r="AI6" s="69">
        <f t="shared" si="0"/>
        <v>0</v>
      </c>
      <c r="AK6" s="74"/>
      <c r="AL6" s="74"/>
      <c r="AM6" s="74"/>
      <c r="AN6" s="74"/>
    </row>
    <row r="7" spans="28:40" ht="12.75" customHeight="1">
      <c r="AB7" s="70" t="s">
        <v>42</v>
      </c>
      <c r="AC7" s="71" t="s">
        <v>3</v>
      </c>
      <c r="AD7" s="72" t="s">
        <v>61</v>
      </c>
      <c r="AE7" s="73"/>
      <c r="AF7" s="72" t="s">
        <v>95</v>
      </c>
      <c r="AG7" s="69">
        <v>0</v>
      </c>
      <c r="AH7" s="69">
        <v>0</v>
      </c>
      <c r="AI7" s="69">
        <f t="shared" si="0"/>
        <v>0</v>
      </c>
      <c r="AK7" s="74"/>
      <c r="AL7" s="74"/>
      <c r="AM7" s="74"/>
      <c r="AN7" s="74"/>
    </row>
    <row r="8" spans="28:40" ht="12.75" customHeight="1">
      <c r="AB8" s="70"/>
      <c r="AC8" s="71" t="s">
        <v>4</v>
      </c>
      <c r="AD8" s="72" t="s">
        <v>61</v>
      </c>
      <c r="AE8" s="73"/>
      <c r="AF8" s="72" t="s">
        <v>96</v>
      </c>
      <c r="AG8" s="69">
        <v>0</v>
      </c>
      <c r="AH8" s="69">
        <v>0</v>
      </c>
      <c r="AI8" s="69">
        <f t="shared" si="0"/>
        <v>0</v>
      </c>
      <c r="AK8" s="74"/>
      <c r="AL8" s="74"/>
      <c r="AM8" s="74"/>
      <c r="AN8" s="74"/>
    </row>
    <row r="9" spans="28:40" ht="12.75" customHeight="1">
      <c r="AB9" s="70" t="s">
        <v>43</v>
      </c>
      <c r="AC9" s="71" t="s">
        <v>5</v>
      </c>
      <c r="AD9" s="72" t="s">
        <v>46</v>
      </c>
      <c r="AE9" s="73" t="s">
        <v>35</v>
      </c>
      <c r="AF9" s="72" t="s">
        <v>97</v>
      </c>
      <c r="AG9" s="69">
        <f>IF(ISBLANK(Feuil1!AB10),0,1)</f>
        <v>0</v>
      </c>
      <c r="AH9" s="69">
        <v>3</v>
      </c>
      <c r="AI9" s="69">
        <f t="shared" si="0"/>
        <v>0</v>
      </c>
      <c r="AK9" s="74"/>
      <c r="AL9" s="74"/>
      <c r="AM9" s="74"/>
      <c r="AN9" s="74"/>
    </row>
    <row r="10" spans="28:40" ht="12.75" customHeight="1">
      <c r="AB10" s="70"/>
      <c r="AC10" s="71" t="s">
        <v>6</v>
      </c>
      <c r="AD10" s="72" t="s">
        <v>21</v>
      </c>
      <c r="AE10" s="73" t="s">
        <v>34</v>
      </c>
      <c r="AF10" s="72" t="s">
        <v>98</v>
      </c>
      <c r="AG10" s="69">
        <f>IF(ISBLANK(Feuil1!AS11),0,1)</f>
        <v>0</v>
      </c>
      <c r="AH10" s="69">
        <v>2</v>
      </c>
      <c r="AI10" s="69">
        <f t="shared" si="0"/>
        <v>0</v>
      </c>
      <c r="AK10" s="74"/>
      <c r="AL10" s="74"/>
      <c r="AM10" s="74"/>
      <c r="AN10" s="74"/>
    </row>
    <row r="11" spans="28:40" ht="12.75" customHeight="1">
      <c r="AB11" s="70"/>
      <c r="AC11" s="71" t="s">
        <v>7</v>
      </c>
      <c r="AD11" s="72" t="s">
        <v>22</v>
      </c>
      <c r="AE11" s="73" t="s">
        <v>36</v>
      </c>
      <c r="AF11" s="72" t="s">
        <v>99</v>
      </c>
      <c r="AG11" s="69">
        <f>IF(ISBLANK(Feuil1!AO12),0,1)</f>
        <v>0</v>
      </c>
      <c r="AH11" s="69">
        <v>2</v>
      </c>
      <c r="AI11" s="69">
        <f t="shared" si="0"/>
        <v>0</v>
      </c>
      <c r="AK11" s="74"/>
      <c r="AL11" s="74"/>
      <c r="AM11" s="74"/>
      <c r="AN11" s="74"/>
    </row>
    <row r="12" spans="28:40" ht="12.75" customHeight="1">
      <c r="AB12" s="70"/>
      <c r="AC12" s="71" t="s">
        <v>8</v>
      </c>
      <c r="AD12" s="72" t="s">
        <v>23</v>
      </c>
      <c r="AE12" s="73" t="s">
        <v>37</v>
      </c>
      <c r="AF12" s="72" t="s">
        <v>117</v>
      </c>
      <c r="AG12" s="69">
        <f>IF(ISBLANK(Feuil1!BE13),0,1)</f>
        <v>0</v>
      </c>
      <c r="AH12" s="69">
        <v>2</v>
      </c>
      <c r="AI12" s="69">
        <f t="shared" si="0"/>
        <v>0</v>
      </c>
      <c r="AK12" s="74"/>
      <c r="AL12" s="74"/>
      <c r="AM12" s="74"/>
      <c r="AN12" s="74"/>
    </row>
    <row r="13" spans="28:40" ht="12.75" customHeight="1">
      <c r="AB13" s="70"/>
      <c r="AC13" s="71" t="s">
        <v>9</v>
      </c>
      <c r="AD13" s="72" t="s">
        <v>24</v>
      </c>
      <c r="AE13" s="73" t="s">
        <v>39</v>
      </c>
      <c r="AF13" s="72" t="s">
        <v>100</v>
      </c>
      <c r="AG13" s="69">
        <f>IF(ISBLANK(Feuil1!AQ14),0,1)</f>
        <v>0</v>
      </c>
      <c r="AH13" s="69">
        <v>4</v>
      </c>
      <c r="AI13" s="69">
        <f t="shared" si="0"/>
        <v>0</v>
      </c>
      <c r="AK13" s="74"/>
      <c r="AL13" s="74"/>
      <c r="AM13" s="74"/>
      <c r="AN13" s="74"/>
    </row>
    <row r="14" spans="28:40" ht="12.75" customHeight="1">
      <c r="AB14" s="70"/>
      <c r="AC14" s="71" t="s">
        <v>10</v>
      </c>
      <c r="AD14" s="72" t="s">
        <v>25</v>
      </c>
      <c r="AE14" s="73" t="s">
        <v>115</v>
      </c>
      <c r="AF14" s="72" t="s">
        <v>116</v>
      </c>
      <c r="AG14" s="69">
        <f>IF(ISBLANK(Feuil1!BD15),0,1)</f>
        <v>0</v>
      </c>
      <c r="AH14" s="69">
        <v>2</v>
      </c>
      <c r="AI14" s="69">
        <f t="shared" si="0"/>
        <v>0</v>
      </c>
      <c r="AK14" s="74"/>
      <c r="AL14" s="74"/>
      <c r="AM14" s="74"/>
      <c r="AN14" s="74"/>
    </row>
    <row r="15" spans="28:40" ht="12.75" customHeight="1">
      <c r="AB15" s="70" t="s">
        <v>44</v>
      </c>
      <c r="AC15" s="71" t="s">
        <v>11</v>
      </c>
      <c r="AD15" s="72" t="s">
        <v>66</v>
      </c>
      <c r="AE15" s="73" t="s">
        <v>64</v>
      </c>
      <c r="AF15" s="72" t="s">
        <v>101</v>
      </c>
      <c r="AG15" s="69">
        <f>IF(ISBLANK(Feuil1!T16),0,1)</f>
        <v>0</v>
      </c>
      <c r="AH15" s="69">
        <v>3</v>
      </c>
      <c r="AI15" s="69">
        <f t="shared" si="0"/>
        <v>0</v>
      </c>
      <c r="AK15" s="75"/>
      <c r="AL15" s="75"/>
      <c r="AM15" s="75"/>
      <c r="AN15" s="75"/>
    </row>
    <row r="16" spans="28:40" ht="12.75" customHeight="1">
      <c r="AB16" s="70"/>
      <c r="AC16" s="71" t="s">
        <v>12</v>
      </c>
      <c r="AD16" s="72" t="s">
        <v>21</v>
      </c>
      <c r="AE16" s="73" t="s">
        <v>67</v>
      </c>
      <c r="AF16" s="72" t="s">
        <v>110</v>
      </c>
      <c r="AG16" s="69">
        <f>IF(ISBLANK(Feuil1!H17),0,1)</f>
        <v>0</v>
      </c>
      <c r="AH16" s="69">
        <v>2</v>
      </c>
      <c r="AI16" s="69">
        <f t="shared" si="0"/>
        <v>0</v>
      </c>
      <c r="AK16" s="75"/>
      <c r="AL16" s="75"/>
      <c r="AM16" s="75"/>
      <c r="AN16" s="75"/>
    </row>
    <row r="17" spans="28:40" ht="12.75" customHeight="1">
      <c r="AB17" s="70" t="s">
        <v>93</v>
      </c>
      <c r="AC17" s="71" t="s">
        <v>13</v>
      </c>
      <c r="AD17" s="72" t="s">
        <v>77</v>
      </c>
      <c r="AE17" s="73" t="s">
        <v>78</v>
      </c>
      <c r="AF17" s="72" t="s">
        <v>102</v>
      </c>
      <c r="AG17" s="69">
        <f>IF(ISBLANK(Feuil1!AM18),0,1)</f>
        <v>0</v>
      </c>
      <c r="AH17" s="69">
        <v>3</v>
      </c>
      <c r="AI17" s="69">
        <f t="shared" si="0"/>
        <v>0</v>
      </c>
      <c r="AK17" s="76" t="s">
        <v>111</v>
      </c>
      <c r="AL17" s="76"/>
      <c r="AM17" s="76"/>
      <c r="AN17" s="76"/>
    </row>
    <row r="18" spans="28:40" ht="12.75" customHeight="1">
      <c r="AB18" s="70"/>
      <c r="AC18" s="71" t="s">
        <v>14</v>
      </c>
      <c r="AD18" s="72" t="s">
        <v>82</v>
      </c>
      <c r="AE18" s="73" t="s">
        <v>57</v>
      </c>
      <c r="AF18" s="72" t="s">
        <v>103</v>
      </c>
      <c r="AG18" s="69">
        <f>IF(ISBLANK(Feuil1!BB19),0,1)</f>
        <v>0</v>
      </c>
      <c r="AH18" s="69">
        <v>2</v>
      </c>
      <c r="AI18" s="69">
        <f t="shared" si="0"/>
        <v>0</v>
      </c>
      <c r="AK18" s="76"/>
      <c r="AL18" s="76"/>
      <c r="AM18" s="76"/>
      <c r="AN18" s="76"/>
    </row>
    <row r="19" spans="28:40" ht="12.75" customHeight="1">
      <c r="AB19" s="70"/>
      <c r="AC19" s="71" t="s">
        <v>15</v>
      </c>
      <c r="AD19" s="72" t="s">
        <v>24</v>
      </c>
      <c r="AE19" s="73" t="s">
        <v>88</v>
      </c>
      <c r="AF19" s="72" t="s">
        <v>104</v>
      </c>
      <c r="AG19" s="69">
        <f>IF(ISBLANK(Feuil1!AI20),0,1)</f>
        <v>0</v>
      </c>
      <c r="AH19" s="69">
        <v>4</v>
      </c>
      <c r="AI19" s="69">
        <f t="shared" si="0"/>
        <v>0</v>
      </c>
      <c r="AK19" s="76"/>
      <c r="AL19" s="76"/>
      <c r="AM19" s="76"/>
      <c r="AN19" s="76"/>
    </row>
    <row r="20" spans="28:40" ht="12.75" customHeight="1">
      <c r="AB20" s="70"/>
      <c r="AC20" s="71" t="s">
        <v>16</v>
      </c>
      <c r="AD20" s="72" t="s">
        <v>86</v>
      </c>
      <c r="AE20" s="73" t="s">
        <v>91</v>
      </c>
      <c r="AF20" s="72" t="s">
        <v>105</v>
      </c>
      <c r="AG20" s="69">
        <f>IF(ISBLANK(Feuil1!AU21),0,1)</f>
        <v>0</v>
      </c>
      <c r="AH20" s="69">
        <v>4</v>
      </c>
      <c r="AI20" s="69">
        <f t="shared" si="0"/>
        <v>0</v>
      </c>
      <c r="AK20" s="75"/>
      <c r="AL20" s="75"/>
      <c r="AM20" s="75"/>
      <c r="AN20" s="75"/>
    </row>
    <row r="21" spans="28:40">
      <c r="AB21" s="70"/>
      <c r="AC21" s="71" t="s">
        <v>17</v>
      </c>
      <c r="AD21" s="72" t="s">
        <v>85</v>
      </c>
      <c r="AE21" s="73" t="s">
        <v>89</v>
      </c>
      <c r="AF21" s="72" t="s">
        <v>106</v>
      </c>
      <c r="AG21" s="69">
        <f>IF(ISBLANK(Feuil1!AN22),0,1)</f>
        <v>0</v>
      </c>
      <c r="AH21" s="69">
        <v>4</v>
      </c>
      <c r="AI21" s="69">
        <f t="shared" si="0"/>
        <v>0</v>
      </c>
    </row>
    <row r="22" spans="28:40">
      <c r="AB22" s="70"/>
      <c r="AC22" s="71" t="s">
        <v>18</v>
      </c>
      <c r="AD22" s="72" t="s">
        <v>87</v>
      </c>
      <c r="AE22" s="73" t="s">
        <v>90</v>
      </c>
      <c r="AF22" s="72" t="s">
        <v>107</v>
      </c>
      <c r="AG22" s="69">
        <f>IF(ISBLANK(Feuil1!AW23),0,1)</f>
        <v>0</v>
      </c>
      <c r="AH22" s="69">
        <v>4</v>
      </c>
      <c r="AI22" s="69">
        <f t="shared" si="0"/>
        <v>0</v>
      </c>
    </row>
    <row r="23" spans="28:40">
      <c r="AB23" s="70"/>
      <c r="AC23" s="71" t="s">
        <v>19</v>
      </c>
      <c r="AD23" s="72" t="s">
        <v>92</v>
      </c>
      <c r="AE23" s="73" t="s">
        <v>31</v>
      </c>
      <c r="AF23" s="72" t="s">
        <v>108</v>
      </c>
      <c r="AG23" s="69">
        <v>0</v>
      </c>
      <c r="AH23" s="69">
        <v>0</v>
      </c>
      <c r="AI23" s="69">
        <f t="shared" si="0"/>
        <v>0</v>
      </c>
    </row>
    <row r="24" spans="28:40">
      <c r="AH24" s="69">
        <f>SUM(AH4:AH23)</f>
        <v>47</v>
      </c>
      <c r="AI24" s="69">
        <f>SUM(AI4:AI23)</f>
        <v>0</v>
      </c>
    </row>
    <row r="26" spans="28:40">
      <c r="AE26" s="69">
        <f>490*10.47</f>
        <v>5130.3</v>
      </c>
    </row>
    <row r="27" spans="28:40">
      <c r="AE27" s="77">
        <f>490*AE11</f>
        <v>5130.3</v>
      </c>
    </row>
    <row r="28" spans="28:40">
      <c r="AE28" s="78" t="s">
        <v>139</v>
      </c>
    </row>
    <row r="29" spans="28:40">
      <c r="AE29" s="69">
        <f>490/0.9/0.95/12</f>
        <v>47.758284600389864</v>
      </c>
    </row>
  </sheetData>
  <mergeCells count="7">
    <mergeCell ref="AK5:AN14"/>
    <mergeCell ref="AK17:AN19"/>
    <mergeCell ref="AB4:AB6"/>
    <mergeCell ref="AB7:AB8"/>
    <mergeCell ref="AB9:AB14"/>
    <mergeCell ref="AB15:AB16"/>
    <mergeCell ref="AB17:AB23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BZ5"/>
  <sheetViews>
    <sheetView topLeftCell="BJ1" workbookViewId="0">
      <selection activeCell="BZ6" sqref="BZ6"/>
    </sheetView>
  </sheetViews>
  <sheetFormatPr baseColWidth="10" defaultRowHeight="12.75"/>
  <sheetData>
    <row r="5" spans="78:78">
      <c r="BZ5">
        <f>IF(ISBLANK(Feuil1!AJ5),0,1)</f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146</vt:i4>
      </vt:variant>
    </vt:vector>
  </HeadingPairs>
  <TitlesOfParts>
    <vt:vector size="146" baseType="lpstr">
      <vt:lpstr>Feuil1</vt:lpstr>
      <vt:lpstr>Feuil2</vt:lpstr>
      <vt:lpstr>Feuil3</vt:lpstr>
      <vt:lpstr>Feuil4</vt:lpstr>
      <vt:lpstr>Feuil5</vt:lpstr>
      <vt:lpstr>Feuil6</vt:lpstr>
      <vt:lpstr>Feuil7</vt:lpstr>
      <vt:lpstr>Feuil8</vt:lpstr>
      <vt:lpstr>Feuil9</vt:lpstr>
      <vt:lpstr>Feuil10</vt:lpstr>
      <vt:lpstr>Feuil11</vt:lpstr>
      <vt:lpstr>Feuil12</vt:lpstr>
      <vt:lpstr>Feuil13</vt:lpstr>
      <vt:lpstr>Feuil14</vt:lpstr>
      <vt:lpstr>Feuil15</vt:lpstr>
      <vt:lpstr>Feuil16</vt:lpstr>
      <vt:lpstr>Feuil17</vt:lpstr>
      <vt:lpstr>Feuil18</vt:lpstr>
      <vt:lpstr>Feuil19</vt:lpstr>
      <vt:lpstr>Feuil20</vt:lpstr>
      <vt:lpstr>Feuil21</vt:lpstr>
      <vt:lpstr>Feuil22</vt:lpstr>
      <vt:lpstr>Feuil23</vt:lpstr>
      <vt:lpstr>Feuil24</vt:lpstr>
      <vt:lpstr>Feuil25</vt:lpstr>
      <vt:lpstr>Feuil26</vt:lpstr>
      <vt:lpstr>Feuil27</vt:lpstr>
      <vt:lpstr>Feuil28</vt:lpstr>
      <vt:lpstr>Feuil29</vt:lpstr>
      <vt:lpstr>Feuil30</vt:lpstr>
      <vt:lpstr>Feuil31</vt:lpstr>
      <vt:lpstr>Feuil32</vt:lpstr>
      <vt:lpstr>Feuil33</vt:lpstr>
      <vt:lpstr>Feuil34</vt:lpstr>
      <vt:lpstr>Feuil35</vt:lpstr>
      <vt:lpstr>Feuil36</vt:lpstr>
      <vt:lpstr>Feuil37</vt:lpstr>
      <vt:lpstr>Feuil38</vt:lpstr>
      <vt:lpstr>Feuil39</vt:lpstr>
      <vt:lpstr>Feuil40</vt:lpstr>
      <vt:lpstr>Feuil41</vt:lpstr>
      <vt:lpstr>Feuil42</vt:lpstr>
      <vt:lpstr>Feuil43</vt:lpstr>
      <vt:lpstr>Feuil44</vt:lpstr>
      <vt:lpstr>Feuil45</vt:lpstr>
      <vt:lpstr>Feuil46</vt:lpstr>
      <vt:lpstr>Feuil47</vt:lpstr>
      <vt:lpstr>Feuil48</vt:lpstr>
      <vt:lpstr>Feuil49</vt:lpstr>
      <vt:lpstr>Feuil50</vt:lpstr>
      <vt:lpstr>Feuil51</vt:lpstr>
      <vt:lpstr>Feuil52</vt:lpstr>
      <vt:lpstr>Feuil53</vt:lpstr>
      <vt:lpstr>Feuil54</vt:lpstr>
      <vt:lpstr>Feuil55</vt:lpstr>
      <vt:lpstr>Feuil56</vt:lpstr>
      <vt:lpstr>Feuil57</vt:lpstr>
      <vt:lpstr>Feuil58</vt:lpstr>
      <vt:lpstr>Feuil59</vt:lpstr>
      <vt:lpstr>Feuil60</vt:lpstr>
      <vt:lpstr>Feuil61</vt:lpstr>
      <vt:lpstr>Feuil62</vt:lpstr>
      <vt:lpstr>Feuil63</vt:lpstr>
      <vt:lpstr>Feuil64</vt:lpstr>
      <vt:lpstr>Feuil65</vt:lpstr>
      <vt:lpstr>Feuil66</vt:lpstr>
      <vt:lpstr>Feuil67</vt:lpstr>
      <vt:lpstr>Feuil68</vt:lpstr>
      <vt:lpstr>Feuil69</vt:lpstr>
      <vt:lpstr>Feuil70</vt:lpstr>
      <vt:lpstr>Feuil71</vt:lpstr>
      <vt:lpstr>Feuil72</vt:lpstr>
      <vt:lpstr>Feuil73</vt:lpstr>
      <vt:lpstr>Feuil74</vt:lpstr>
      <vt:lpstr>Feuil75</vt:lpstr>
      <vt:lpstr>Feuil76</vt:lpstr>
      <vt:lpstr>Feuil77</vt:lpstr>
      <vt:lpstr>Feuil78</vt:lpstr>
      <vt:lpstr>Feuil79</vt:lpstr>
      <vt:lpstr>Feuil80</vt:lpstr>
      <vt:lpstr>Feuil81</vt:lpstr>
      <vt:lpstr>Feuil82</vt:lpstr>
      <vt:lpstr>Feuil83</vt:lpstr>
      <vt:lpstr>Feuil84</vt:lpstr>
      <vt:lpstr>Feuil85</vt:lpstr>
      <vt:lpstr>Feuil86</vt:lpstr>
      <vt:lpstr>Feuil87</vt:lpstr>
      <vt:lpstr>Feuil88</vt:lpstr>
      <vt:lpstr>Feuil89</vt:lpstr>
      <vt:lpstr>Feuil90</vt:lpstr>
      <vt:lpstr>Feuil91</vt:lpstr>
      <vt:lpstr>Feuil92</vt:lpstr>
      <vt:lpstr>Feuil93</vt:lpstr>
      <vt:lpstr>Feuil94</vt:lpstr>
      <vt:lpstr>Feuil95</vt:lpstr>
      <vt:lpstr>Feuil96</vt:lpstr>
      <vt:lpstr>Feuil97</vt:lpstr>
      <vt:lpstr>Feuil98</vt:lpstr>
      <vt:lpstr>Feuil99</vt:lpstr>
      <vt:lpstr>Feuil100</vt:lpstr>
      <vt:lpstr>Feuil101</vt:lpstr>
      <vt:lpstr>Feuil102</vt:lpstr>
      <vt:lpstr>Feuil103</vt:lpstr>
      <vt:lpstr>Feuil104</vt:lpstr>
      <vt:lpstr>Feuil105</vt:lpstr>
      <vt:lpstr>Feuil106</vt:lpstr>
      <vt:lpstr>Feuil107</vt:lpstr>
      <vt:lpstr>Feuil108</vt:lpstr>
      <vt:lpstr>Feuil109</vt:lpstr>
      <vt:lpstr>Feuil110</vt:lpstr>
      <vt:lpstr>Feuil111</vt:lpstr>
      <vt:lpstr>Feuil112</vt:lpstr>
      <vt:lpstr>Feuil113</vt:lpstr>
      <vt:lpstr>Feuil114</vt:lpstr>
      <vt:lpstr>Feuil115</vt:lpstr>
      <vt:lpstr>Feuil116</vt:lpstr>
      <vt:lpstr>Feuil117</vt:lpstr>
      <vt:lpstr>Feuil118</vt:lpstr>
      <vt:lpstr>Feuil119</vt:lpstr>
      <vt:lpstr>Feuil120</vt:lpstr>
      <vt:lpstr>Feuil121</vt:lpstr>
      <vt:lpstr>Feuil122</vt:lpstr>
      <vt:lpstr>Feuil123</vt:lpstr>
      <vt:lpstr>Feuil124</vt:lpstr>
      <vt:lpstr>Feuil125</vt:lpstr>
      <vt:lpstr>Feuil126</vt:lpstr>
      <vt:lpstr>Feuil127</vt:lpstr>
      <vt:lpstr>Feuil128</vt:lpstr>
      <vt:lpstr>Feuil129</vt:lpstr>
      <vt:lpstr>Feuil131</vt:lpstr>
      <vt:lpstr>Feuil132</vt:lpstr>
      <vt:lpstr>Feuil133</vt:lpstr>
      <vt:lpstr>Feuil134</vt:lpstr>
      <vt:lpstr>Feuil135</vt:lpstr>
      <vt:lpstr>Feuil136</vt:lpstr>
      <vt:lpstr>Feuil137</vt:lpstr>
      <vt:lpstr>Feuil138</vt:lpstr>
      <vt:lpstr>Feuil139</vt:lpstr>
      <vt:lpstr>Feuil140</vt:lpstr>
      <vt:lpstr>Feuil141</vt:lpstr>
      <vt:lpstr>Feuil142</vt:lpstr>
      <vt:lpstr>Feuil143</vt:lpstr>
      <vt:lpstr>Feuil144</vt:lpstr>
      <vt:lpstr>Feuil145</vt:lpstr>
      <vt:lpstr>Feuil146</vt:lpstr>
      <vt:lpstr>Feuil147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</dc:creator>
  <cp:lastModifiedBy>MOD_LOC</cp:lastModifiedBy>
  <cp:lastPrinted>2018-11-07T15:01:27Z</cp:lastPrinted>
  <dcterms:created xsi:type="dcterms:W3CDTF">2018-10-16T08:58:55Z</dcterms:created>
  <dcterms:modified xsi:type="dcterms:W3CDTF">2026-01-29T13:23:08Z</dcterms:modified>
</cp:coreProperties>
</file>