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  GALLIENI\04  EP-Anglais v3\ETLV - BTS VP1_2024\01  ETLV_FT1_VP\"/>
    </mc:Choice>
  </mc:AlternateContent>
  <bookViews>
    <workbookView xWindow="0" yWindow="0" windowWidth="28800" windowHeight="12480" tabRatio="775"/>
  </bookViews>
  <sheets>
    <sheet name="Feuil1" sheetId="6" r:id="rId1"/>
    <sheet name="Feuil2" sheetId="7" r:id="rId2"/>
    <sheet name="Feuil3" sheetId="3" r:id="rId3"/>
    <sheet name="Feuil4" sheetId="8" r:id="rId4"/>
    <sheet name="Feuil5" sheetId="9" r:id="rId5"/>
    <sheet name="Feuil6" sheetId="10" r:id="rId6"/>
  </sheets>
  <calcPr calcId="152511"/>
</workbook>
</file>

<file path=xl/calcChain.xml><?xml version="1.0" encoding="utf-8"?>
<calcChain xmlns="http://schemas.openxmlformats.org/spreadsheetml/2006/main">
  <c r="IS3" i="9" l="1"/>
  <c r="IS4" i="9"/>
  <c r="IS5" i="9"/>
  <c r="IS6" i="9"/>
  <c r="IS7" i="9"/>
  <c r="IS8" i="9"/>
  <c r="IS9" i="9"/>
  <c r="IS10" i="9"/>
  <c r="IS11" i="9"/>
  <c r="IS12" i="9"/>
  <c r="IS13" i="9"/>
  <c r="IS14" i="9"/>
  <c r="IS15" i="9"/>
  <c r="IS16" i="9"/>
  <c r="IS17" i="9"/>
  <c r="IS18" i="9"/>
  <c r="IS19" i="9"/>
  <c r="IS20" i="9"/>
  <c r="IS21" i="9"/>
  <c r="IS22" i="9"/>
  <c r="IS23" i="9"/>
  <c r="IS24" i="9"/>
  <c r="IS25" i="9"/>
  <c r="IS26" i="9"/>
  <c r="IS27" i="9"/>
  <c r="IS28" i="9"/>
  <c r="IS29" i="9"/>
  <c r="IS30" i="9"/>
  <c r="IS31" i="9"/>
  <c r="IS32" i="9"/>
  <c r="IS33" i="9"/>
  <c r="IS34" i="9"/>
  <c r="IS35" i="9"/>
  <c r="IS36" i="9"/>
  <c r="IS37" i="9"/>
  <c r="IS38" i="9"/>
  <c r="IS39" i="9"/>
  <c r="IS40" i="9"/>
  <c r="IS41" i="9"/>
  <c r="IS42" i="9"/>
  <c r="IS43" i="9"/>
  <c r="IS44" i="9"/>
  <c r="IS45" i="9"/>
  <c r="IS46" i="9"/>
  <c r="IS3" i="8"/>
  <c r="IU3" i="8" s="1"/>
  <c r="IS4" i="8"/>
  <c r="IU4" i="8" s="1"/>
  <c r="IS5" i="8"/>
  <c r="IU5" i="8" s="1"/>
  <c r="IS6" i="8"/>
  <c r="IU6" i="8" s="1"/>
  <c r="IS7" i="8"/>
  <c r="IU7" i="8" s="1"/>
  <c r="IS8" i="8"/>
  <c r="IU8" i="8" s="1"/>
  <c r="IS9" i="8"/>
  <c r="IU9" i="8" s="1"/>
  <c r="IS10" i="8"/>
  <c r="IU10" i="8" s="1"/>
  <c r="IS11" i="8"/>
  <c r="IU11" i="8" s="1"/>
  <c r="IS12" i="8"/>
  <c r="IU12" i="8" s="1"/>
  <c r="IS13" i="8"/>
  <c r="IU13" i="8" s="1"/>
  <c r="IS14" i="8"/>
  <c r="IU14" i="8" s="1"/>
  <c r="IS15" i="8"/>
  <c r="IU15" i="8" s="1"/>
  <c r="IS16" i="8"/>
  <c r="IU16" i="8" s="1"/>
  <c r="IS17" i="8"/>
  <c r="IU17" i="8" s="1"/>
  <c r="IS18" i="8"/>
  <c r="IU18" i="8" s="1"/>
  <c r="IS19" i="8"/>
  <c r="IU19" i="8" s="1"/>
  <c r="IS20" i="8"/>
  <c r="IU20" i="8" s="1"/>
  <c r="IS21" i="8"/>
  <c r="IU21" i="8" s="1"/>
  <c r="IS22" i="8"/>
  <c r="IU22" i="8" s="1"/>
  <c r="IS23" i="8"/>
  <c r="IU23" i="8" s="1"/>
  <c r="IS24" i="8"/>
  <c r="IU24" i="8" s="1"/>
  <c r="IS25" i="8"/>
  <c r="IU25" i="8" s="1"/>
  <c r="IS26" i="8"/>
  <c r="IU26" i="8" s="1"/>
  <c r="IS27" i="8"/>
  <c r="IU27" i="8" s="1"/>
  <c r="IS28" i="8"/>
  <c r="IU28" i="8" s="1"/>
  <c r="IS29" i="8"/>
  <c r="IU29" i="8" s="1"/>
  <c r="IS30" i="8"/>
  <c r="IU30" i="8" s="1"/>
  <c r="IS31" i="8"/>
  <c r="IU31" i="8" s="1"/>
  <c r="IS32" i="8"/>
  <c r="IU32" i="8" s="1"/>
  <c r="IS33" i="8"/>
  <c r="IU33" i="8" s="1"/>
  <c r="IS34" i="8"/>
  <c r="IU34" i="8" s="1"/>
  <c r="IS35" i="8"/>
  <c r="IU35" i="8" s="1"/>
  <c r="IS36" i="8"/>
  <c r="IU36" i="8" s="1"/>
  <c r="IS37" i="8"/>
  <c r="IU37" i="8" s="1"/>
  <c r="IS38" i="8"/>
  <c r="IU38" i="8" s="1"/>
  <c r="IS39" i="8"/>
  <c r="IU39" i="8" s="1"/>
  <c r="IS40" i="8"/>
  <c r="IU40" i="8" s="1"/>
  <c r="IS41" i="8"/>
  <c r="IU41" i="8" s="1"/>
  <c r="IS42" i="8"/>
  <c r="IU42" i="8" s="1"/>
  <c r="IS43" i="8"/>
  <c r="IU43" i="8" s="1"/>
  <c r="IS44" i="8"/>
  <c r="IU44" i="8" s="1"/>
  <c r="IS45" i="8"/>
  <c r="IU45" i="8" s="1"/>
  <c r="IS46" i="8"/>
  <c r="IU46" i="8" s="1"/>
  <c r="IS47" i="8"/>
  <c r="IU47" i="8" s="1"/>
  <c r="T6" i="6"/>
  <c r="T5" i="6"/>
  <c r="T4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IT3" i="9" l="1"/>
  <c r="IT50" i="8"/>
  <c r="IP5" i="8" s="1"/>
</calcChain>
</file>

<file path=xl/sharedStrings.xml><?xml version="1.0" encoding="utf-8"?>
<sst xmlns="http://schemas.openxmlformats.org/spreadsheetml/2006/main" count="93" uniqueCount="49">
  <si>
    <t>Gearbox</t>
  </si>
  <si>
    <t>Tires</t>
  </si>
  <si>
    <t>Seats</t>
  </si>
  <si>
    <t>Steering wheel</t>
  </si>
  <si>
    <t>Engine</t>
  </si>
  <si>
    <t>Transmission</t>
  </si>
  <si>
    <t>Interior</t>
  </si>
  <si>
    <t>Station Wagon</t>
  </si>
  <si>
    <t>Convertible</t>
  </si>
  <si>
    <t>Hammer</t>
  </si>
  <si>
    <t>Screwdriver</t>
  </si>
  <si>
    <t>Anti-lock braking system</t>
  </si>
  <si>
    <t>Electronic stability Program</t>
  </si>
  <si>
    <t>Global positioning system</t>
  </si>
  <si>
    <t>Wheel</t>
  </si>
  <si>
    <t>Handle</t>
  </si>
  <si>
    <t>Water pump</t>
  </si>
  <si>
    <t>Steering</t>
  </si>
  <si>
    <t>Exhaust</t>
  </si>
  <si>
    <t>Dashboard</t>
  </si>
  <si>
    <t>Valve timing</t>
  </si>
  <si>
    <t>Workshop</t>
  </si>
  <si>
    <t>Oil change</t>
  </si>
  <si>
    <t>Mechanic</t>
  </si>
  <si>
    <t>Diagnostic</t>
  </si>
  <si>
    <t>Car body</t>
  </si>
  <si>
    <t>Repair</t>
  </si>
  <si>
    <t>Painting</t>
  </si>
  <si>
    <t>Allen key</t>
  </si>
  <si>
    <t>Pocket light</t>
  </si>
  <si>
    <t>Electric drill</t>
  </si>
  <si>
    <t>Pop rivet</t>
  </si>
  <si>
    <t>Coolant</t>
  </si>
  <si>
    <t>Fluids</t>
  </si>
  <si>
    <t>Plugin spark</t>
  </si>
  <si>
    <t>Car Lift</t>
  </si>
  <si>
    <t>Lifting tools</t>
  </si>
  <si>
    <t>Four wheel drive</t>
  </si>
  <si>
    <t>Driving licence</t>
  </si>
  <si>
    <t>Diagnostic computer</t>
  </si>
  <si>
    <t>Tow truck</t>
  </si>
  <si>
    <t>Number plate</t>
  </si>
  <si>
    <t>Cutter</t>
  </si>
  <si>
    <t>Technical vocabulary - test 1</t>
  </si>
  <si>
    <t>Renommer votre fichier "Vocabulary test 1_votre nom.xlsx" (enregistrer sous) et glissez-le dans le dossier dépôt de l'atelier "ETLV BTS MV VP1",</t>
  </si>
  <si>
    <r>
      <rPr>
        <sz val="12"/>
        <color indexed="8"/>
        <rFont val="Calibri"/>
      </rPr>
      <t>Pour chacune des diapositives ci-contre</t>
    </r>
    <r>
      <rPr>
        <b/>
        <sz val="12"/>
        <color indexed="8"/>
        <rFont val="Calibri"/>
      </rPr>
      <t xml:space="preserve">, </t>
    </r>
    <r>
      <rPr>
        <sz val="12"/>
        <color indexed="8"/>
        <rFont val="Calibri"/>
      </rPr>
      <t>reporter dans les cases jaunes ci-dessous le numéro de la diapositive correspondante. La liste ci-dessous est dans l'ordre alphabétique.</t>
    </r>
  </si>
  <si>
    <t xml:space="preserve">Oil </t>
  </si>
  <si>
    <t>les diapositives sont numérotées en bas à gauche,</t>
  </si>
  <si>
    <t>Durée: 6 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</si>
</sst>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72"/>
      <color indexed="22"/>
      <name val="Calibri"/>
      <family val="2"/>
    </font>
    <font>
      <b/>
      <sz val="12"/>
      <color indexed="8"/>
      <name val="Calibri"/>
    </font>
    <font>
      <sz val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indexed="8"/>
      <name val="Calibri"/>
    </font>
    <font>
      <b/>
      <sz val="14"/>
      <color rgb="FFFFFF00"/>
      <name val="Calibri"/>
    </font>
    <font>
      <sz val="12"/>
      <color indexed="8"/>
      <name val="Calibri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0"/>
      <color theme="0"/>
      <name val="Calibri"/>
    </font>
    <font>
      <b/>
      <sz val="12"/>
      <color theme="0"/>
      <name val="Calibri"/>
    </font>
    <font>
      <sz val="11"/>
      <color theme="0"/>
      <name val="Calibri"/>
      <family val="2"/>
      <scheme val="minor"/>
    </font>
    <font>
      <sz val="120"/>
      <color theme="0"/>
      <name val="Calibri"/>
      <family val="2"/>
    </font>
    <font>
      <sz val="10"/>
      <color theme="1"/>
      <name val="Arial"/>
      <family val="2"/>
    </font>
    <font>
      <b/>
      <sz val="18"/>
      <color theme="0" tint="-0.499984740745262"/>
      <name val="Arial Narrow"/>
      <family val="2"/>
    </font>
    <font>
      <b/>
      <sz val="14"/>
      <color rgb="FFFFFF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7" fillId="0" borderId="0" xfId="0" applyFont="1"/>
    <xf numFmtId="0" fontId="7" fillId="0" borderId="1" xfId="0" applyFont="1" applyBorder="1"/>
    <xf numFmtId="0" fontId="7" fillId="2" borderId="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6" fillId="0" borderId="0" xfId="0" applyFont="1"/>
    <xf numFmtId="0" fontId="18" fillId="0" borderId="0" xfId="0" applyFont="1"/>
    <xf numFmtId="0" fontId="9" fillId="3" borderId="0" xfId="0" applyFont="1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14" fillId="5" borderId="0" xfId="0" applyFont="1" applyFill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2" fillId="6" borderId="0" xfId="0" applyFont="1" applyFill="1"/>
    <xf numFmtId="0" fontId="19" fillId="6" borderId="0" xfId="0" applyFont="1" applyFill="1" applyAlignment="1">
      <alignment horizontal="left"/>
    </xf>
    <xf numFmtId="0" fontId="20" fillId="4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309562</xdr:colOff>
      <xdr:row>1</xdr:row>
      <xdr:rowOff>152838</xdr:rowOff>
    </xdr:from>
    <xdr:to>
      <xdr:col>34</xdr:col>
      <xdr:colOff>445017</xdr:colOff>
      <xdr:row>44</xdr:row>
      <xdr:rowOff>92448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390963"/>
          <a:ext cx="24305142" cy="11515286"/>
        </a:xfrm>
        <a:prstGeom prst="rect">
          <a:avLst/>
        </a:prstGeom>
      </xdr:spPr>
    </xdr:pic>
    <xdr:clientData/>
  </xdr:twoCellAnchor>
  <xdr:oneCellAnchor>
    <xdr:from>
      <xdr:col>37</xdr:col>
      <xdr:colOff>47625</xdr:colOff>
      <xdr:row>8</xdr:row>
      <xdr:rowOff>49307</xdr:rowOff>
    </xdr:from>
    <xdr:ext cx="4524375" cy="3287984"/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7801" y="3343836"/>
          <a:ext cx="4524375" cy="3287984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35</xdr:col>
      <xdr:colOff>313205</xdr:colOff>
      <xdr:row>16</xdr:row>
      <xdr:rowOff>64434</xdr:rowOff>
    </xdr:from>
    <xdr:to>
      <xdr:col>38</xdr:col>
      <xdr:colOff>703730</xdr:colOff>
      <xdr:row>28</xdr:row>
      <xdr:rowOff>73959</xdr:rowOff>
    </xdr:to>
    <xdr:grpSp>
      <xdr:nvGrpSpPr>
        <xdr:cNvPr id="15" name="Group 12"/>
        <xdr:cNvGrpSpPr>
          <a:grpSpLocks/>
        </xdr:cNvGrpSpPr>
      </xdr:nvGrpSpPr>
      <xdr:grpSpPr bwMode="auto">
        <a:xfrm>
          <a:off x="27319381" y="5331199"/>
          <a:ext cx="2676525" cy="2967878"/>
          <a:chOff x="920" y="483"/>
          <a:chExt cx="313" cy="313"/>
        </a:xfrm>
      </xdr:grpSpPr>
      <xdr:sp macro="" textlink="">
        <xdr:nvSpPr>
          <xdr:cNvPr id="16" name="Oval 2"/>
          <xdr:cNvSpPr>
            <a:spLocks noChangeArrowheads="1"/>
          </xdr:cNvSpPr>
        </xdr:nvSpPr>
        <xdr:spPr bwMode="auto">
          <a:xfrm>
            <a:off x="1009" y="572"/>
            <a:ext cx="134" cy="134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" name="Oval 3"/>
          <xdr:cNvSpPr>
            <a:spLocks noChangeArrowheads="1"/>
          </xdr:cNvSpPr>
        </xdr:nvSpPr>
        <xdr:spPr bwMode="auto">
          <a:xfrm>
            <a:off x="1028" y="591"/>
            <a:ext cx="96" cy="96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8" name="Oval 4"/>
          <xdr:cNvSpPr>
            <a:spLocks noChangeArrowheads="1"/>
          </xdr:cNvSpPr>
        </xdr:nvSpPr>
        <xdr:spPr bwMode="auto">
          <a:xfrm>
            <a:off x="959" y="522"/>
            <a:ext cx="235" cy="235"/>
          </a:xfrm>
          <a:prstGeom prst="ellipse">
            <a:avLst/>
          </a:prstGeom>
          <a:noFill/>
          <a:ln w="571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19" name="Group 8"/>
          <xdr:cNvGrpSpPr>
            <a:grpSpLocks/>
          </xdr:cNvGrpSpPr>
        </xdr:nvGrpSpPr>
        <xdr:grpSpPr bwMode="auto">
          <a:xfrm>
            <a:off x="920" y="639"/>
            <a:ext cx="313" cy="0"/>
            <a:chOff x="920" y="624"/>
            <a:chExt cx="313" cy="0"/>
          </a:xfrm>
        </xdr:grpSpPr>
        <xdr:sp macro="" textlink="">
          <xdr:nvSpPr>
            <xdr:cNvPr id="23" name="Line 5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" name="Line 7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20" name="Group 9"/>
          <xdr:cNvGrpSpPr>
            <a:grpSpLocks/>
          </xdr:cNvGrpSpPr>
        </xdr:nvGrpSpPr>
        <xdr:grpSpPr bwMode="auto">
          <a:xfrm rot="-5400000">
            <a:off x="920" y="640"/>
            <a:ext cx="313" cy="0"/>
            <a:chOff x="920" y="624"/>
            <a:chExt cx="313" cy="0"/>
          </a:xfrm>
        </xdr:grpSpPr>
        <xdr:sp macro="" textlink="">
          <xdr:nvSpPr>
            <xdr:cNvPr id="21" name="Line 10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" name="Line 11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51"/>
  <sheetViews>
    <sheetView tabSelected="1" zoomScale="85" zoomScaleNormal="85" workbookViewId="0">
      <pane xSplit="5640" topLeftCell="F1" activePane="topRight"/>
      <selection pane="topRight" activeCell="AT9" sqref="AT9"/>
    </sheetView>
  </sheetViews>
  <sheetFormatPr baseColWidth="10" defaultRowHeight="18.75" x14ac:dyDescent="0.3"/>
  <cols>
    <col min="1" max="1" width="2" customWidth="1"/>
    <col min="2" max="2" width="4.42578125" style="4" customWidth="1"/>
    <col min="3" max="3" width="35.5703125" style="4" customWidth="1"/>
    <col min="4" max="4" width="9.28515625" style="4" customWidth="1"/>
    <col min="20" max="20" width="11" style="2"/>
  </cols>
  <sheetData>
    <row r="1" spans="2:43" x14ac:dyDescent="0.3">
      <c r="B1" s="14" t="s">
        <v>43</v>
      </c>
      <c r="C1" s="14"/>
      <c r="D1" s="14"/>
      <c r="G1" s="11"/>
    </row>
    <row r="2" spans="2:43" ht="89.25" customHeight="1" x14ac:dyDescent="0.25">
      <c r="B2" s="13" t="s">
        <v>45</v>
      </c>
      <c r="C2" s="13"/>
      <c r="D2" s="13"/>
    </row>
    <row r="3" spans="2:43" ht="54.75" customHeight="1" x14ac:dyDescent="0.25">
      <c r="B3" s="15" t="s">
        <v>44</v>
      </c>
      <c r="C3" s="16"/>
      <c r="D3" s="16"/>
    </row>
    <row r="4" spans="2:43" s="1" customFormat="1" ht="19.5" customHeight="1" x14ac:dyDescent="0.3">
      <c r="B4" s="4">
        <v>1</v>
      </c>
      <c r="C4" s="5" t="s">
        <v>28</v>
      </c>
      <c r="D4" s="6"/>
      <c r="T4" s="3">
        <f>IF(D4=2,1,0)</f>
        <v>0</v>
      </c>
      <c r="AL4" s="23" t="s">
        <v>48</v>
      </c>
      <c r="AM4" s="19"/>
      <c r="AN4" s="19"/>
      <c r="AO4" s="19"/>
      <c r="AP4" s="19"/>
      <c r="AQ4" s="20"/>
    </row>
    <row r="5" spans="2:43" s="1" customFormat="1" ht="19.5" customHeight="1" x14ac:dyDescent="0.3">
      <c r="B5" s="4">
        <v>2</v>
      </c>
      <c r="C5" s="5" t="s">
        <v>11</v>
      </c>
      <c r="D5" s="6"/>
      <c r="T5" s="3">
        <f>IF(D5=13,1,0)</f>
        <v>0</v>
      </c>
    </row>
    <row r="6" spans="2:43" s="1" customFormat="1" ht="19.5" customHeight="1" x14ac:dyDescent="0.3">
      <c r="B6" s="4">
        <v>3</v>
      </c>
      <c r="C6" s="5" t="s">
        <v>25</v>
      </c>
      <c r="D6" s="6"/>
      <c r="T6" s="3">
        <f>IF(D6=19,1,0)</f>
        <v>0</v>
      </c>
    </row>
    <row r="7" spans="2:43" s="1" customFormat="1" ht="19.5" customHeight="1" x14ac:dyDescent="0.3">
      <c r="B7" s="4">
        <v>4</v>
      </c>
      <c r="C7" s="5" t="s">
        <v>35</v>
      </c>
      <c r="D7" s="6"/>
      <c r="T7" s="3">
        <f>IF(D7=22,1,0)</f>
        <v>0</v>
      </c>
      <c r="AL7" s="12" t="s">
        <v>47</v>
      </c>
      <c r="AM7" s="12"/>
      <c r="AN7" s="12"/>
      <c r="AO7" s="12"/>
      <c r="AP7" s="12"/>
      <c r="AQ7" s="12"/>
    </row>
    <row r="8" spans="2:43" s="1" customFormat="1" ht="19.5" customHeight="1" x14ac:dyDescent="0.3">
      <c r="B8" s="4">
        <v>5</v>
      </c>
      <c r="C8" s="5" t="s">
        <v>8</v>
      </c>
      <c r="D8" s="6"/>
      <c r="T8" s="3">
        <f>IF(D8=37,1,0)</f>
        <v>0</v>
      </c>
      <c r="AL8" s="12"/>
      <c r="AM8" s="12"/>
      <c r="AN8" s="12"/>
      <c r="AO8" s="12"/>
      <c r="AP8" s="12"/>
      <c r="AQ8" s="12"/>
    </row>
    <row r="9" spans="2:43" s="1" customFormat="1" ht="19.5" customHeight="1" x14ac:dyDescent="0.3">
      <c r="B9" s="4">
        <v>6</v>
      </c>
      <c r="C9" s="5" t="s">
        <v>32</v>
      </c>
      <c r="D9" s="6"/>
      <c r="T9" s="3">
        <f>IF(D9=34,1,0)</f>
        <v>0</v>
      </c>
    </row>
    <row r="10" spans="2:43" s="1" customFormat="1" ht="19.5" customHeight="1" x14ac:dyDescent="0.3">
      <c r="B10" s="4">
        <v>7</v>
      </c>
      <c r="C10" s="5" t="s">
        <v>42</v>
      </c>
      <c r="D10" s="6"/>
      <c r="T10" s="3">
        <f>IF(D10=43,1,0)</f>
        <v>0</v>
      </c>
    </row>
    <row r="11" spans="2:43" s="1" customFormat="1" ht="19.5" customHeight="1" x14ac:dyDescent="0.3">
      <c r="B11" s="4">
        <v>8</v>
      </c>
      <c r="C11" s="5" t="s">
        <v>19</v>
      </c>
      <c r="D11" s="6"/>
      <c r="T11" s="3">
        <f>IF(D11=21,1,0)</f>
        <v>0</v>
      </c>
    </row>
    <row r="12" spans="2:43" s="1" customFormat="1" ht="19.5" customHeight="1" x14ac:dyDescent="0.3">
      <c r="B12" s="4">
        <v>9</v>
      </c>
      <c r="C12" s="5" t="s">
        <v>24</v>
      </c>
      <c r="D12" s="6"/>
      <c r="T12" s="3">
        <f>IF(D12=42,1,0)</f>
        <v>0</v>
      </c>
    </row>
    <row r="13" spans="2:43" s="1" customFormat="1" ht="19.5" customHeight="1" x14ac:dyDescent="0.3">
      <c r="B13" s="4">
        <v>10</v>
      </c>
      <c r="C13" s="5" t="s">
        <v>39</v>
      </c>
      <c r="D13" s="6"/>
      <c r="T13" s="3">
        <f>IF(D13=36,1,0)</f>
        <v>0</v>
      </c>
    </row>
    <row r="14" spans="2:43" s="1" customFormat="1" ht="19.5" customHeight="1" x14ac:dyDescent="0.3">
      <c r="B14" s="4">
        <v>11</v>
      </c>
      <c r="C14" s="5" t="s">
        <v>38</v>
      </c>
      <c r="D14" s="6"/>
      <c r="T14" s="3">
        <f>IF(D14=15,1,0)</f>
        <v>0</v>
      </c>
    </row>
    <row r="15" spans="2:43" s="1" customFormat="1" ht="19.5" customHeight="1" x14ac:dyDescent="0.3">
      <c r="B15" s="4">
        <v>12</v>
      </c>
      <c r="C15" s="5" t="s">
        <v>30</v>
      </c>
      <c r="D15" s="6"/>
      <c r="T15" s="3">
        <f>IF(D15=40,1,0)</f>
        <v>0</v>
      </c>
    </row>
    <row r="16" spans="2:43" s="1" customFormat="1" ht="19.5" customHeight="1" x14ac:dyDescent="0.3">
      <c r="B16" s="4">
        <v>13</v>
      </c>
      <c r="C16" s="5" t="s">
        <v>12</v>
      </c>
      <c r="D16" s="6"/>
      <c r="T16" s="3">
        <f>IF(D16=8,1,0)</f>
        <v>0</v>
      </c>
    </row>
    <row r="17" spans="2:43" s="1" customFormat="1" ht="19.5" customHeight="1" x14ac:dyDescent="0.3">
      <c r="B17" s="4">
        <v>14</v>
      </c>
      <c r="C17" s="5" t="s">
        <v>4</v>
      </c>
      <c r="D17" s="6"/>
      <c r="T17" s="3">
        <f>IF(D17=41,1,0)</f>
        <v>0</v>
      </c>
    </row>
    <row r="18" spans="2:43" s="1" customFormat="1" ht="19.5" customHeight="1" x14ac:dyDescent="0.3">
      <c r="B18" s="4">
        <v>15</v>
      </c>
      <c r="C18" s="5" t="s">
        <v>18</v>
      </c>
      <c r="D18" s="6"/>
      <c r="T18" s="3">
        <f>IF(D18=14,1,0)</f>
        <v>0</v>
      </c>
    </row>
    <row r="19" spans="2:43" s="1" customFormat="1" ht="19.5" customHeight="1" x14ac:dyDescent="0.3">
      <c r="B19" s="4">
        <v>16</v>
      </c>
      <c r="C19" s="5" t="s">
        <v>33</v>
      </c>
      <c r="D19" s="6"/>
      <c r="T19" s="3">
        <f>IF(D19=18,1,0)</f>
        <v>0</v>
      </c>
    </row>
    <row r="20" spans="2:43" s="1" customFormat="1" ht="19.5" customHeight="1" x14ac:dyDescent="0.3">
      <c r="B20" s="4">
        <v>17</v>
      </c>
      <c r="C20" s="5" t="s">
        <v>37</v>
      </c>
      <c r="D20" s="6"/>
      <c r="T20" s="3">
        <f>IF(D20=44,1,0)</f>
        <v>0</v>
      </c>
    </row>
    <row r="21" spans="2:43" s="1" customFormat="1" ht="19.5" customHeight="1" x14ac:dyDescent="0.3">
      <c r="B21" s="4">
        <v>18</v>
      </c>
      <c r="C21" s="5" t="s">
        <v>0</v>
      </c>
      <c r="D21" s="6"/>
      <c r="T21" s="3">
        <f>IF(D21=26,1,0)</f>
        <v>0</v>
      </c>
    </row>
    <row r="22" spans="2:43" s="1" customFormat="1" ht="19.5" customHeight="1" x14ac:dyDescent="0.3">
      <c r="B22" s="4">
        <v>19</v>
      </c>
      <c r="C22" s="5" t="s">
        <v>13</v>
      </c>
      <c r="D22" s="6"/>
      <c r="T22" s="3">
        <f>IF(D22=24,1,0)</f>
        <v>0</v>
      </c>
      <c r="AL22" s="21"/>
      <c r="AM22" s="21"/>
      <c r="AN22" s="21"/>
      <c r="AO22" s="21"/>
      <c r="AP22" s="21"/>
      <c r="AQ22" s="21"/>
    </row>
    <row r="23" spans="2:43" s="1" customFormat="1" ht="19.5" customHeight="1" x14ac:dyDescent="0.35">
      <c r="B23" s="4">
        <v>20</v>
      </c>
      <c r="C23" s="5" t="s">
        <v>9</v>
      </c>
      <c r="D23" s="6"/>
      <c r="T23" s="3">
        <f>IF(D23=9,1,0)</f>
        <v>0</v>
      </c>
      <c r="AL23" s="22">
        <v>27</v>
      </c>
      <c r="AM23" s="21"/>
      <c r="AN23" s="21"/>
      <c r="AO23" s="21"/>
      <c r="AP23" s="21"/>
      <c r="AQ23" s="21"/>
    </row>
    <row r="24" spans="2:43" s="1" customFormat="1" ht="19.5" customHeight="1" x14ac:dyDescent="0.3">
      <c r="B24" s="4">
        <v>21</v>
      </c>
      <c r="C24" s="5" t="s">
        <v>15</v>
      </c>
      <c r="D24" s="6"/>
      <c r="T24" s="3">
        <f>IF(D24=3,1,0)</f>
        <v>0</v>
      </c>
    </row>
    <row r="25" spans="2:43" s="1" customFormat="1" ht="19.5" customHeight="1" x14ac:dyDescent="0.3">
      <c r="B25" s="4">
        <v>22</v>
      </c>
      <c r="C25" s="5" t="s">
        <v>6</v>
      </c>
      <c r="D25" s="6"/>
      <c r="T25" s="3">
        <f>IF(D25=32,1,0)</f>
        <v>0</v>
      </c>
    </row>
    <row r="26" spans="2:43" s="1" customFormat="1" ht="19.5" customHeight="1" x14ac:dyDescent="0.3">
      <c r="B26" s="4">
        <v>23</v>
      </c>
      <c r="C26" s="5" t="s">
        <v>36</v>
      </c>
      <c r="D26" s="6"/>
      <c r="T26" s="3">
        <f>IF(D26=28,1,0)</f>
        <v>0</v>
      </c>
    </row>
    <row r="27" spans="2:43" s="1" customFormat="1" ht="19.5" customHeight="1" x14ac:dyDescent="0.3">
      <c r="B27" s="4">
        <v>24</v>
      </c>
      <c r="C27" s="5" t="s">
        <v>23</v>
      </c>
      <c r="D27" s="6"/>
      <c r="T27" s="3">
        <f>IF(D27=1,1,0)</f>
        <v>0</v>
      </c>
    </row>
    <row r="28" spans="2:43" s="1" customFormat="1" ht="19.5" customHeight="1" x14ac:dyDescent="0.3">
      <c r="B28" s="4">
        <v>25</v>
      </c>
      <c r="C28" s="5" t="s">
        <v>41</v>
      </c>
      <c r="D28" s="6"/>
      <c r="T28" s="3">
        <f>IF(D28=20,1,0)</f>
        <v>0</v>
      </c>
    </row>
    <row r="29" spans="2:43" s="1" customFormat="1" ht="19.5" customHeight="1" x14ac:dyDescent="0.3">
      <c r="B29" s="4">
        <v>26</v>
      </c>
      <c r="C29" s="5" t="s">
        <v>46</v>
      </c>
      <c r="D29" s="6"/>
      <c r="T29" s="3">
        <f>IF(D29=30,1,0)</f>
        <v>0</v>
      </c>
    </row>
    <row r="30" spans="2:43" s="1" customFormat="1" ht="19.5" customHeight="1" x14ac:dyDescent="0.3">
      <c r="B30" s="4">
        <v>27</v>
      </c>
      <c r="C30" s="5" t="s">
        <v>22</v>
      </c>
      <c r="D30" s="6"/>
      <c r="T30" s="3">
        <f>IF(D30=12,1,0)</f>
        <v>0</v>
      </c>
    </row>
    <row r="31" spans="2:43" s="1" customFormat="1" ht="19.5" customHeight="1" x14ac:dyDescent="0.3">
      <c r="B31" s="4">
        <v>28</v>
      </c>
      <c r="C31" s="5" t="s">
        <v>27</v>
      </c>
      <c r="D31" s="6"/>
      <c r="T31" s="3">
        <f>IF(D31=31,1,0)</f>
        <v>0</v>
      </c>
    </row>
    <row r="32" spans="2:43" s="1" customFormat="1" ht="19.5" customHeight="1" x14ac:dyDescent="0.3">
      <c r="B32" s="4">
        <v>29</v>
      </c>
      <c r="C32" s="5" t="s">
        <v>34</v>
      </c>
      <c r="D32" s="6"/>
      <c r="T32" s="3">
        <f>IF(D32=38,1,0)</f>
        <v>0</v>
      </c>
    </row>
    <row r="33" spans="2:20" s="1" customFormat="1" ht="19.5" customHeight="1" x14ac:dyDescent="0.3">
      <c r="B33" s="4">
        <v>30</v>
      </c>
      <c r="C33" s="5" t="s">
        <v>29</v>
      </c>
      <c r="D33" s="6"/>
      <c r="T33" s="3">
        <f>IF(D33=6,1,0)</f>
        <v>0</v>
      </c>
    </row>
    <row r="34" spans="2:20" s="1" customFormat="1" ht="19.5" customHeight="1" x14ac:dyDescent="0.3">
      <c r="B34" s="4">
        <v>31</v>
      </c>
      <c r="C34" s="5" t="s">
        <v>31</v>
      </c>
      <c r="D34" s="6"/>
      <c r="T34" s="3">
        <f>IF(D34=27,1,0)</f>
        <v>0</v>
      </c>
    </row>
    <row r="35" spans="2:20" s="1" customFormat="1" ht="19.5" customHeight="1" x14ac:dyDescent="0.3">
      <c r="B35" s="4">
        <v>32</v>
      </c>
      <c r="C35" s="5" t="s">
        <v>26</v>
      </c>
      <c r="D35" s="6"/>
      <c r="T35" s="3">
        <f>IF(D35=16,1,0)</f>
        <v>0</v>
      </c>
    </row>
    <row r="36" spans="2:20" s="1" customFormat="1" ht="19.5" customHeight="1" x14ac:dyDescent="0.3">
      <c r="B36" s="4">
        <v>33</v>
      </c>
      <c r="C36" s="5" t="s">
        <v>10</v>
      </c>
      <c r="D36" s="6"/>
      <c r="T36" s="3">
        <f>IF(D36=29,1,0)</f>
        <v>0</v>
      </c>
    </row>
    <row r="37" spans="2:20" s="1" customFormat="1" ht="19.5" customHeight="1" x14ac:dyDescent="0.3">
      <c r="B37" s="4">
        <v>34</v>
      </c>
      <c r="C37" s="5" t="s">
        <v>2</v>
      </c>
      <c r="D37" s="6"/>
      <c r="T37" s="3">
        <f>IF(D37=5,1,0)</f>
        <v>0</v>
      </c>
    </row>
    <row r="38" spans="2:20" s="1" customFormat="1" ht="19.5" customHeight="1" x14ac:dyDescent="0.3">
      <c r="B38" s="4">
        <v>35</v>
      </c>
      <c r="C38" s="5" t="s">
        <v>7</v>
      </c>
      <c r="D38" s="6"/>
      <c r="T38" s="3">
        <f>IF(D38=4,1,0)</f>
        <v>0</v>
      </c>
    </row>
    <row r="39" spans="2:20" s="1" customFormat="1" ht="19.5" customHeight="1" x14ac:dyDescent="0.3">
      <c r="B39" s="4">
        <v>36</v>
      </c>
      <c r="C39" s="5" t="s">
        <v>17</v>
      </c>
      <c r="D39" s="6"/>
      <c r="T39" s="3">
        <f>IF(D39=23,1,0)</f>
        <v>0</v>
      </c>
    </row>
    <row r="40" spans="2:20" ht="19.5" customHeight="1" x14ac:dyDescent="0.3">
      <c r="B40" s="4">
        <v>37</v>
      </c>
      <c r="C40" s="5" t="s">
        <v>3</v>
      </c>
      <c r="D40" s="7"/>
      <c r="T40" s="3">
        <f>IF(D40=17,1,0)</f>
        <v>0</v>
      </c>
    </row>
    <row r="41" spans="2:20" ht="19.5" customHeight="1" x14ac:dyDescent="0.3">
      <c r="B41" s="4">
        <v>38</v>
      </c>
      <c r="C41" s="5" t="s">
        <v>1</v>
      </c>
      <c r="D41" s="7"/>
      <c r="T41" s="3">
        <f>IF(D41=11,1,0)</f>
        <v>0</v>
      </c>
    </row>
    <row r="42" spans="2:20" ht="19.5" customHeight="1" x14ac:dyDescent="0.3">
      <c r="B42" s="4">
        <v>39</v>
      </c>
      <c r="C42" s="5" t="s">
        <v>40</v>
      </c>
      <c r="D42" s="7"/>
      <c r="T42" s="3">
        <f>IF(D42=35,1,0)</f>
        <v>0</v>
      </c>
    </row>
    <row r="43" spans="2:20" ht="19.5" customHeight="1" x14ac:dyDescent="0.3">
      <c r="B43" s="4">
        <v>40</v>
      </c>
      <c r="C43" s="5" t="s">
        <v>5</v>
      </c>
      <c r="D43" s="7"/>
      <c r="T43" s="3">
        <f>IF(D43=10,1,0)</f>
        <v>0</v>
      </c>
    </row>
    <row r="44" spans="2:20" ht="19.5" customHeight="1" x14ac:dyDescent="0.3">
      <c r="B44" s="4">
        <v>41</v>
      </c>
      <c r="C44" s="5" t="s">
        <v>20</v>
      </c>
      <c r="D44" s="7"/>
      <c r="T44" s="3">
        <f>IF(D44=39,1,0)</f>
        <v>0</v>
      </c>
    </row>
    <row r="45" spans="2:20" ht="19.5" customHeight="1" x14ac:dyDescent="0.3">
      <c r="B45" s="4">
        <v>42</v>
      </c>
      <c r="C45" s="5" t="s">
        <v>16</v>
      </c>
      <c r="D45" s="7"/>
      <c r="T45" s="3">
        <f>IF(D45=25,1,0)</f>
        <v>0</v>
      </c>
    </row>
    <row r="46" spans="2:20" ht="19.5" customHeight="1" x14ac:dyDescent="0.3">
      <c r="B46" s="4">
        <v>43</v>
      </c>
      <c r="C46" s="5" t="s">
        <v>14</v>
      </c>
      <c r="D46" s="7"/>
      <c r="T46" s="3">
        <f>IF(D46=33,1,0)</f>
        <v>0</v>
      </c>
    </row>
    <row r="47" spans="2:20" ht="19.5" customHeight="1" x14ac:dyDescent="0.3">
      <c r="B47" s="4">
        <v>44</v>
      </c>
      <c r="C47" s="5" t="s">
        <v>21</v>
      </c>
      <c r="D47" s="7"/>
      <c r="T47" s="3">
        <f>IF(D47=7,1,0)</f>
        <v>0</v>
      </c>
    </row>
    <row r="48" spans="2:20" ht="19.5" customHeight="1" x14ac:dyDescent="0.3"/>
    <row r="49" ht="19.5" customHeight="1" x14ac:dyDescent="0.3"/>
    <row r="50" ht="19.5" customHeight="1" x14ac:dyDescent="0.3"/>
    <row r="51" ht="19.5" customHeight="1" x14ac:dyDescent="0.3"/>
  </sheetData>
  <mergeCells count="5">
    <mergeCell ref="AL4:AQ4"/>
    <mergeCell ref="AL7:AQ8"/>
    <mergeCell ref="B2:D2"/>
    <mergeCell ref="B1:D1"/>
    <mergeCell ref="B3:D3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89"/>
  <sheetViews>
    <sheetView workbookViewId="0"/>
  </sheetViews>
  <sheetFormatPr baseColWidth="10" defaultColWidth="11" defaultRowHeight="15" x14ac:dyDescent="0.25"/>
  <cols>
    <col min="1" max="252" width="11.42578125" customWidth="1"/>
    <col min="253" max="16384" width="11" style="2"/>
  </cols>
  <sheetData>
    <row r="1" spans="250:255" ht="15" customHeight="1" x14ac:dyDescent="0.25"/>
    <row r="2" spans="250:255" ht="15" customHeight="1" x14ac:dyDescent="0.25"/>
    <row r="3" spans="250:255" ht="15" customHeight="1" x14ac:dyDescent="0.25">
      <c r="IS3" s="2">
        <f>Feuil1!D4</f>
        <v>0</v>
      </c>
      <c r="IU3" s="3">
        <f>IF(IS3=2,1,0)</f>
        <v>0</v>
      </c>
    </row>
    <row r="4" spans="250:255" ht="15" customHeight="1" x14ac:dyDescent="0.25">
      <c r="IS4" s="2">
        <f>Feuil1!D5</f>
        <v>0</v>
      </c>
      <c r="IU4" s="3">
        <f>IF(IS4=13,1,0)</f>
        <v>0</v>
      </c>
    </row>
    <row r="5" spans="250:255" ht="15" customHeight="1" x14ac:dyDescent="0.25">
      <c r="IP5" s="17">
        <f>IT50</f>
        <v>0</v>
      </c>
      <c r="IQ5" s="17"/>
      <c r="IS5" s="2">
        <f>Feuil1!D6</f>
        <v>0</v>
      </c>
      <c r="IU5" s="3">
        <f>IF(IS5=19,1,0)</f>
        <v>0</v>
      </c>
    </row>
    <row r="6" spans="250:255" ht="15" customHeight="1" x14ac:dyDescent="0.25">
      <c r="IP6" s="17"/>
      <c r="IQ6" s="17"/>
      <c r="IS6" s="2">
        <f>Feuil1!D7</f>
        <v>0</v>
      </c>
      <c r="IU6" s="3">
        <f>IF(IS6=22,1,0)</f>
        <v>0</v>
      </c>
    </row>
    <row r="7" spans="250:255" ht="15" customHeight="1" x14ac:dyDescent="0.25">
      <c r="IP7" s="17"/>
      <c r="IQ7" s="17"/>
      <c r="IS7" s="2">
        <f>Feuil1!D8</f>
        <v>0</v>
      </c>
      <c r="IU7" s="3">
        <f>IF(IS7=37,1,0)</f>
        <v>0</v>
      </c>
    </row>
    <row r="8" spans="250:255" ht="15" customHeight="1" x14ac:dyDescent="0.25">
      <c r="IP8" s="17"/>
      <c r="IQ8" s="17"/>
      <c r="IS8" s="2">
        <f>Feuil1!D9</f>
        <v>0</v>
      </c>
      <c r="IU8" s="3">
        <f>IF(IS8=34,1,0)</f>
        <v>0</v>
      </c>
    </row>
    <row r="9" spans="250:255" ht="15" customHeight="1" x14ac:dyDescent="0.25">
      <c r="IP9" s="17"/>
      <c r="IQ9" s="17"/>
      <c r="IS9" s="2">
        <f>Feuil1!D10</f>
        <v>0</v>
      </c>
      <c r="IU9" s="3">
        <f>IF(IS9=43,1,0)</f>
        <v>0</v>
      </c>
    </row>
    <row r="10" spans="250:255" ht="15" customHeight="1" x14ac:dyDescent="0.25">
      <c r="IP10" s="17"/>
      <c r="IQ10" s="17"/>
      <c r="IS10" s="2">
        <f>Feuil1!D11</f>
        <v>0</v>
      </c>
      <c r="IU10" s="3">
        <f>IF(IS10=21,1,0)</f>
        <v>0</v>
      </c>
    </row>
    <row r="11" spans="250:255" ht="15" customHeight="1" x14ac:dyDescent="0.25">
      <c r="IP11" s="17"/>
      <c r="IQ11" s="17"/>
      <c r="IS11" s="2">
        <f>Feuil1!D12</f>
        <v>0</v>
      </c>
      <c r="IU11" s="3">
        <f>IF(IS11=42,1,0)</f>
        <v>0</v>
      </c>
    </row>
    <row r="12" spans="250:255" ht="15" customHeight="1" x14ac:dyDescent="0.25">
      <c r="IS12" s="2">
        <f>Feuil1!D13</f>
        <v>0</v>
      </c>
      <c r="IU12" s="3">
        <f>IF(IS12=36,1,0)</f>
        <v>0</v>
      </c>
    </row>
    <row r="13" spans="250:255" ht="15" customHeight="1" x14ac:dyDescent="0.25">
      <c r="IS13" s="2">
        <f>Feuil1!D14</f>
        <v>0</v>
      </c>
      <c r="IU13" s="3">
        <f>IF(IS13=15,1,0)</f>
        <v>0</v>
      </c>
    </row>
    <row r="14" spans="250:255" ht="15" customHeight="1" x14ac:dyDescent="0.25">
      <c r="IS14" s="2">
        <f>Feuil1!D15</f>
        <v>0</v>
      </c>
      <c r="IU14" s="3">
        <f>IF(IS14=40,1,0)</f>
        <v>0</v>
      </c>
    </row>
    <row r="15" spans="250:255" ht="15" customHeight="1" x14ac:dyDescent="0.25">
      <c r="IS15" s="2">
        <f>Feuil1!D16</f>
        <v>0</v>
      </c>
      <c r="IU15" s="3">
        <f>IF(IS15=8,1,0)</f>
        <v>0</v>
      </c>
    </row>
    <row r="16" spans="250:255" ht="15" customHeight="1" x14ac:dyDescent="0.25">
      <c r="IS16" s="2">
        <f>Feuil1!D17</f>
        <v>0</v>
      </c>
      <c r="IU16" s="3">
        <f>IF(IS16=41,1,0)</f>
        <v>0</v>
      </c>
    </row>
    <row r="17" spans="249:255" ht="15" customHeight="1" x14ac:dyDescent="0.25">
      <c r="IS17" s="2">
        <f>Feuil1!D18</f>
        <v>0</v>
      </c>
      <c r="IU17" s="3">
        <f>IF(IS17=14,1,0)</f>
        <v>0</v>
      </c>
    </row>
    <row r="18" spans="249:255" ht="15" customHeight="1" x14ac:dyDescent="0.25">
      <c r="IS18" s="2">
        <f>Feuil1!D19</f>
        <v>0</v>
      </c>
      <c r="IU18" s="3">
        <f>IF(IS18=18,1,0)</f>
        <v>0</v>
      </c>
    </row>
    <row r="19" spans="249:255" ht="15" customHeight="1" x14ac:dyDescent="0.25">
      <c r="IS19" s="2">
        <f>Feuil1!D20</f>
        <v>0</v>
      </c>
      <c r="IU19" s="3">
        <f>IF(IS19=44,1,0)</f>
        <v>0</v>
      </c>
    </row>
    <row r="20" spans="249:255" ht="15" customHeight="1" x14ac:dyDescent="0.25">
      <c r="IS20" s="2">
        <f>Feuil1!D21</f>
        <v>0</v>
      </c>
      <c r="IU20" s="3">
        <f>IF(IS20=26,1,0)</f>
        <v>0</v>
      </c>
    </row>
    <row r="21" spans="249:255" ht="15" customHeight="1" x14ac:dyDescent="0.25">
      <c r="IS21" s="2">
        <f>Feuil1!D22</f>
        <v>0</v>
      </c>
      <c r="IU21" s="3">
        <f>IF(IS21=24,1,0)</f>
        <v>0</v>
      </c>
    </row>
    <row r="22" spans="249:255" ht="15" customHeight="1" x14ac:dyDescent="0.25">
      <c r="IS22" s="2">
        <f>Feuil1!D23</f>
        <v>0</v>
      </c>
      <c r="IU22" s="3">
        <f>IF(IS22=9,1,0)</f>
        <v>0</v>
      </c>
    </row>
    <row r="23" spans="249:255" ht="15" customHeight="1" x14ac:dyDescent="0.25">
      <c r="IO23" s="1"/>
      <c r="IS23" s="2">
        <f>Feuil1!D24</f>
        <v>0</v>
      </c>
      <c r="IU23" s="3">
        <f>IF(IS23=3,1,0)</f>
        <v>0</v>
      </c>
    </row>
    <row r="24" spans="249:255" ht="15" customHeight="1" x14ac:dyDescent="0.25">
      <c r="IO24" s="1"/>
      <c r="IS24" s="2">
        <f>Feuil1!D25</f>
        <v>0</v>
      </c>
      <c r="IU24" s="3">
        <f>IF(IS24=32,1,0)</f>
        <v>0</v>
      </c>
    </row>
    <row r="25" spans="249:255" ht="15" customHeight="1" x14ac:dyDescent="0.25">
      <c r="IO25" s="1"/>
      <c r="IS25" s="2">
        <f>Feuil1!D26</f>
        <v>0</v>
      </c>
      <c r="IU25" s="3">
        <f>IF(IS25=28,1,0)</f>
        <v>0</v>
      </c>
    </row>
    <row r="26" spans="249:255" ht="15" customHeight="1" x14ac:dyDescent="0.25">
      <c r="IO26" s="1"/>
      <c r="IS26" s="2">
        <f>Feuil1!D27</f>
        <v>0</v>
      </c>
      <c r="IU26" s="3">
        <f>IF(IS26=1,1,0)</f>
        <v>0</v>
      </c>
    </row>
    <row r="27" spans="249:255" ht="15" customHeight="1" x14ac:dyDescent="0.25">
      <c r="IO27" s="1"/>
      <c r="IS27" s="2">
        <f>Feuil1!D28</f>
        <v>0</v>
      </c>
      <c r="IU27" s="3">
        <f>IF(IS27=20,1,0)</f>
        <v>0</v>
      </c>
    </row>
    <row r="28" spans="249:255" ht="15" customHeight="1" x14ac:dyDescent="0.25">
      <c r="IO28" s="1"/>
      <c r="IS28" s="2">
        <f>Feuil1!D29</f>
        <v>0</v>
      </c>
      <c r="IU28" s="3">
        <f>IF(IS28=30,1,0)</f>
        <v>0</v>
      </c>
    </row>
    <row r="29" spans="249:255" ht="15" customHeight="1" x14ac:dyDescent="0.25">
      <c r="IS29" s="2">
        <f>Feuil1!D30</f>
        <v>0</v>
      </c>
      <c r="IU29" s="3">
        <f>IF(IS29=12,1,0)</f>
        <v>0</v>
      </c>
    </row>
    <row r="30" spans="249:255" ht="15" customHeight="1" x14ac:dyDescent="0.25">
      <c r="IS30" s="2">
        <f>Feuil1!D31</f>
        <v>0</v>
      </c>
      <c r="IU30" s="3">
        <f>IF(IS30=31,1,0)</f>
        <v>0</v>
      </c>
    </row>
    <row r="31" spans="249:255" ht="15" customHeight="1" x14ac:dyDescent="0.25">
      <c r="IS31" s="2">
        <f>Feuil1!D32</f>
        <v>0</v>
      </c>
      <c r="IU31" s="3">
        <f>IF(IS31=38,1,0)</f>
        <v>0</v>
      </c>
    </row>
    <row r="32" spans="249:255" ht="15" customHeight="1" x14ac:dyDescent="0.25">
      <c r="IS32" s="2">
        <f>Feuil1!D33</f>
        <v>0</v>
      </c>
      <c r="IU32" s="3">
        <f>IF(IS32=6,1,0)</f>
        <v>0</v>
      </c>
    </row>
    <row r="33" spans="253:255" ht="15" customHeight="1" x14ac:dyDescent="0.25">
      <c r="IS33" s="2">
        <f>Feuil1!D34</f>
        <v>0</v>
      </c>
      <c r="IU33" s="3">
        <f>IF(IS33=27,1,0)</f>
        <v>0</v>
      </c>
    </row>
    <row r="34" spans="253:255" ht="15" customHeight="1" x14ac:dyDescent="0.25">
      <c r="IS34" s="2">
        <f>Feuil1!D35</f>
        <v>0</v>
      </c>
      <c r="IU34" s="3">
        <f>IF(IS34=16,1,0)</f>
        <v>0</v>
      </c>
    </row>
    <row r="35" spans="253:255" ht="15" customHeight="1" x14ac:dyDescent="0.25">
      <c r="IS35" s="2">
        <f>Feuil1!D36</f>
        <v>0</v>
      </c>
      <c r="IU35" s="3">
        <f>IF(IS35=29,1,0)</f>
        <v>0</v>
      </c>
    </row>
    <row r="36" spans="253:255" ht="15" customHeight="1" x14ac:dyDescent="0.25">
      <c r="IS36" s="2">
        <f>Feuil1!D37</f>
        <v>0</v>
      </c>
      <c r="IU36" s="3">
        <f>IF(IS36=5,1,0)</f>
        <v>0</v>
      </c>
    </row>
    <row r="37" spans="253:255" ht="15" customHeight="1" x14ac:dyDescent="0.25">
      <c r="IS37" s="2">
        <f>Feuil1!D38</f>
        <v>0</v>
      </c>
      <c r="IU37" s="3">
        <f>IF(IS37=4,1,0)</f>
        <v>0</v>
      </c>
    </row>
    <row r="38" spans="253:255" ht="15" customHeight="1" x14ac:dyDescent="0.25">
      <c r="IS38" s="2">
        <f>Feuil1!D39</f>
        <v>0</v>
      </c>
      <c r="IU38" s="3">
        <f>IF(IS38=23,1,0)</f>
        <v>0</v>
      </c>
    </row>
    <row r="39" spans="253:255" ht="15" customHeight="1" x14ac:dyDescent="0.25">
      <c r="IS39" s="2">
        <f>Feuil1!D40</f>
        <v>0</v>
      </c>
      <c r="IU39" s="3">
        <f>IF(IS39=17,1,0)</f>
        <v>0</v>
      </c>
    </row>
    <row r="40" spans="253:255" ht="15" customHeight="1" x14ac:dyDescent="0.25">
      <c r="IS40" s="2">
        <f>Feuil1!D41</f>
        <v>0</v>
      </c>
      <c r="IU40" s="3">
        <f>IF(IS40=11,1,0)</f>
        <v>0</v>
      </c>
    </row>
    <row r="41" spans="253:255" ht="15" customHeight="1" x14ac:dyDescent="0.25">
      <c r="IS41" s="2">
        <f>Feuil1!D42</f>
        <v>0</v>
      </c>
      <c r="IU41" s="3">
        <f>IF(IS41=35,1,0)</f>
        <v>0</v>
      </c>
    </row>
    <row r="42" spans="253:255" ht="15" customHeight="1" x14ac:dyDescent="0.25">
      <c r="IS42" s="2">
        <f>Feuil1!D43</f>
        <v>0</v>
      </c>
      <c r="IU42" s="3">
        <f>IF(IS42=10,1,0)</f>
        <v>0</v>
      </c>
    </row>
    <row r="43" spans="253:255" ht="15" customHeight="1" x14ac:dyDescent="0.25">
      <c r="IS43" s="2">
        <f>Feuil1!D44</f>
        <v>0</v>
      </c>
      <c r="IU43" s="3">
        <f>IF(IS43=39,1,0)</f>
        <v>0</v>
      </c>
    </row>
    <row r="44" spans="253:255" ht="15" customHeight="1" x14ac:dyDescent="0.25">
      <c r="IS44" s="2">
        <f>Feuil1!D45</f>
        <v>0</v>
      </c>
      <c r="IU44" s="3">
        <f>IF(IS44=25,1,0)</f>
        <v>0</v>
      </c>
    </row>
    <row r="45" spans="253:255" ht="15" customHeight="1" x14ac:dyDescent="0.25">
      <c r="IS45" s="2">
        <f>Feuil1!D46</f>
        <v>0</v>
      </c>
      <c r="IU45" s="3">
        <f>IF(IS45=33,1,0)</f>
        <v>0</v>
      </c>
    </row>
    <row r="46" spans="253:255" ht="15" customHeight="1" x14ac:dyDescent="0.25">
      <c r="IS46" s="2">
        <f>Feuil1!D47</f>
        <v>0</v>
      </c>
      <c r="IU46" s="3">
        <f>IF(IS46=7,1,0)</f>
        <v>0</v>
      </c>
    </row>
    <row r="47" spans="253:255" ht="15" customHeight="1" x14ac:dyDescent="0.25">
      <c r="IS47" s="2">
        <f>Feuil1!D48</f>
        <v>0</v>
      </c>
      <c r="IU47" s="3">
        <f>IF(IS47=33,1,0)</f>
        <v>0</v>
      </c>
    </row>
    <row r="48" spans="253:255" ht="15" customHeight="1" x14ac:dyDescent="0.25"/>
    <row r="49" spans="254:255" ht="15" customHeight="1" x14ac:dyDescent="0.25"/>
    <row r="50" spans="254:255" ht="15" customHeight="1" x14ac:dyDescent="0.25">
      <c r="IT50" s="17">
        <f>ROUNDUP(SUM(IU3:IU47)*20/44,0)</f>
        <v>0</v>
      </c>
      <c r="IU50" s="17"/>
    </row>
    <row r="51" spans="254:255" ht="15" customHeight="1" x14ac:dyDescent="0.25">
      <c r="IT51" s="17"/>
      <c r="IU51" s="17"/>
    </row>
    <row r="52" spans="254:255" ht="15" customHeight="1" x14ac:dyDescent="0.25">
      <c r="IT52" s="17"/>
      <c r="IU52" s="17"/>
    </row>
    <row r="53" spans="254:255" ht="15" customHeight="1" x14ac:dyDescent="0.25">
      <c r="IT53" s="17"/>
      <c r="IU53" s="17"/>
    </row>
    <row r="54" spans="254:255" ht="15" customHeight="1" x14ac:dyDescent="0.25">
      <c r="IT54" s="17"/>
      <c r="IU54" s="17"/>
    </row>
    <row r="55" spans="254:255" ht="15" customHeight="1" x14ac:dyDescent="0.25">
      <c r="IT55" s="17"/>
      <c r="IU55" s="17"/>
    </row>
    <row r="56" spans="254:255" ht="15" customHeight="1" x14ac:dyDescent="0.25">
      <c r="IT56" s="17"/>
      <c r="IU56" s="17"/>
    </row>
    <row r="57" spans="254:255" ht="15" customHeight="1" x14ac:dyDescent="0.25"/>
    <row r="58" spans="254:255" ht="15" customHeight="1" x14ac:dyDescent="0.25"/>
    <row r="59" spans="254:255" ht="15" customHeight="1" x14ac:dyDescent="0.25"/>
    <row r="60" spans="254:255" ht="15" customHeight="1" x14ac:dyDescent="0.25"/>
    <row r="61" spans="254:255" ht="15" customHeight="1" x14ac:dyDescent="0.25"/>
    <row r="62" spans="254:255" ht="15" customHeight="1" x14ac:dyDescent="0.25"/>
    <row r="63" spans="254:255" ht="15" customHeight="1" x14ac:dyDescent="0.25"/>
    <row r="64" spans="254:25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9" ht="134.25" customHeight="1" x14ac:dyDescent="0.25"/>
  </sheetData>
  <mergeCells count="2">
    <mergeCell ref="IT50:IU56"/>
    <mergeCell ref="IP5:IQ1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O1:IU480"/>
  <sheetViews>
    <sheetView zoomScaleNormal="100" workbookViewId="0"/>
  </sheetViews>
  <sheetFormatPr baseColWidth="10" defaultColWidth="17.28515625" defaultRowHeight="15" x14ac:dyDescent="0.25"/>
  <cols>
    <col min="1" max="79" width="11.42578125" style="10" customWidth="1"/>
    <col min="80" max="248" width="11" style="10" customWidth="1"/>
    <col min="249" max="249" width="11" style="8" customWidth="1"/>
    <col min="250" max="250" width="6.28515625" style="8" customWidth="1"/>
    <col min="251" max="251" width="25.140625" style="8" bestFit="1" customWidth="1"/>
    <col min="252" max="252" width="9.42578125" style="8" customWidth="1"/>
    <col min="253" max="253" width="6.28515625" style="8" customWidth="1"/>
    <col min="254" max="255" width="17.28515625" style="8" customWidth="1"/>
    <col min="256" max="16384" width="17.28515625" style="10"/>
  </cols>
  <sheetData>
    <row r="1" spans="250:255" ht="15" customHeight="1" x14ac:dyDescent="0.25"/>
    <row r="2" spans="250:255" ht="15" customHeight="1" x14ac:dyDescent="0.25"/>
    <row r="3" spans="250:255" ht="15" customHeight="1" x14ac:dyDescent="0.25">
      <c r="IP3" s="9">
        <v>1</v>
      </c>
      <c r="IQ3" s="9" t="s">
        <v>28</v>
      </c>
      <c r="IR3" s="9">
        <v>24</v>
      </c>
      <c r="IS3" s="8">
        <f>IF(Feuil1!D4=IR3,1,0)</f>
        <v>0</v>
      </c>
      <c r="IT3" s="18">
        <f>ROUNDUP(SUM(IS3:IS46)*20/44,0)</f>
        <v>0</v>
      </c>
      <c r="IU3" s="18"/>
    </row>
    <row r="4" spans="250:255" ht="15" customHeight="1" x14ac:dyDescent="0.25">
      <c r="IP4" s="9">
        <v>2</v>
      </c>
      <c r="IQ4" s="9" t="s">
        <v>11</v>
      </c>
      <c r="IR4" s="9">
        <v>1</v>
      </c>
      <c r="IS4" s="8">
        <f>IF(Feuil1!D5=IR4,1,0)</f>
        <v>0</v>
      </c>
      <c r="IT4" s="18"/>
      <c r="IU4" s="18"/>
    </row>
    <row r="5" spans="250:255" ht="15" customHeight="1" x14ac:dyDescent="0.25">
      <c r="IP5" s="9">
        <v>3</v>
      </c>
      <c r="IQ5" s="9" t="s">
        <v>25</v>
      </c>
      <c r="IR5" s="9">
        <v>21</v>
      </c>
      <c r="IS5" s="8">
        <f>IF(Feuil1!D6=IR5,1,0)</f>
        <v>0</v>
      </c>
      <c r="IT5" s="18"/>
      <c r="IU5" s="18"/>
    </row>
    <row r="6" spans="250:255" ht="15" customHeight="1" x14ac:dyDescent="0.25">
      <c r="IP6" s="9">
        <v>4</v>
      </c>
      <c r="IQ6" s="9" t="s">
        <v>35</v>
      </c>
      <c r="IR6" s="9">
        <v>35</v>
      </c>
      <c r="IS6" s="8">
        <f>IF(Feuil1!D7=IR6,1,0)</f>
        <v>0</v>
      </c>
      <c r="IT6" s="18"/>
      <c r="IU6" s="18"/>
    </row>
    <row r="7" spans="250:255" ht="15" customHeight="1" x14ac:dyDescent="0.25">
      <c r="IP7" s="9">
        <v>5</v>
      </c>
      <c r="IQ7" s="9" t="s">
        <v>8</v>
      </c>
      <c r="IR7" s="9">
        <v>34</v>
      </c>
      <c r="IS7" s="8">
        <f>IF(Feuil1!D8=IR7,1,0)</f>
        <v>0</v>
      </c>
      <c r="IT7" s="18"/>
      <c r="IU7" s="18"/>
    </row>
    <row r="8" spans="250:255" ht="15" customHeight="1" x14ac:dyDescent="0.25">
      <c r="IP8" s="9">
        <v>6</v>
      </c>
      <c r="IQ8" s="9" t="s">
        <v>32</v>
      </c>
      <c r="IR8" s="9">
        <v>30</v>
      </c>
      <c r="IS8" s="8">
        <f>IF(Feuil1!D9=IR8,1,0)</f>
        <v>0</v>
      </c>
      <c r="IT8" s="18"/>
      <c r="IU8" s="18"/>
    </row>
    <row r="9" spans="250:255" ht="15" customHeight="1" x14ac:dyDescent="0.25">
      <c r="IP9" s="9">
        <v>7</v>
      </c>
      <c r="IQ9" s="9" t="s">
        <v>42</v>
      </c>
      <c r="IR9" s="9">
        <v>44</v>
      </c>
      <c r="IS9" s="8">
        <f>IF(Feuil1!D10=IR9,1,0)</f>
        <v>0</v>
      </c>
      <c r="IT9" s="18"/>
      <c r="IU9" s="18"/>
    </row>
    <row r="10" spans="250:255" ht="15" customHeight="1" x14ac:dyDescent="0.25">
      <c r="IP10" s="9">
        <v>8</v>
      </c>
      <c r="IQ10" s="9" t="s">
        <v>19</v>
      </c>
      <c r="IR10" s="9">
        <v>13</v>
      </c>
      <c r="IS10" s="8">
        <f>IF(Feuil1!D11=IR10,1,0)</f>
        <v>0</v>
      </c>
      <c r="IT10" s="18"/>
      <c r="IU10" s="18"/>
    </row>
    <row r="11" spans="250:255" ht="15" customHeight="1" x14ac:dyDescent="0.25">
      <c r="IP11" s="9">
        <v>9</v>
      </c>
      <c r="IQ11" s="9" t="s">
        <v>24</v>
      </c>
      <c r="IR11" s="9">
        <v>20</v>
      </c>
      <c r="IS11" s="8">
        <f>IF(Feuil1!D12=IR11,1,0)</f>
        <v>0</v>
      </c>
      <c r="IT11" s="18"/>
      <c r="IU11" s="18"/>
    </row>
    <row r="12" spans="250:255" ht="15" customHeight="1" x14ac:dyDescent="0.25">
      <c r="IP12" s="9">
        <v>10</v>
      </c>
      <c r="IQ12" s="9" t="s">
        <v>39</v>
      </c>
      <c r="IR12" s="9">
        <v>40</v>
      </c>
      <c r="IS12" s="8">
        <f>IF(Feuil1!D13=IR12,1,0)</f>
        <v>0</v>
      </c>
    </row>
    <row r="13" spans="250:255" ht="15" customHeight="1" x14ac:dyDescent="0.25">
      <c r="IP13" s="9">
        <v>11</v>
      </c>
      <c r="IQ13" s="9" t="s">
        <v>38</v>
      </c>
      <c r="IR13" s="9">
        <v>38</v>
      </c>
      <c r="IS13" s="8">
        <f>IF(Feuil1!D14=IR13,1,0)</f>
        <v>0</v>
      </c>
    </row>
    <row r="14" spans="250:255" ht="15" customHeight="1" x14ac:dyDescent="0.25">
      <c r="IP14" s="9">
        <v>12</v>
      </c>
      <c r="IQ14" s="9" t="s">
        <v>30</v>
      </c>
      <c r="IR14" s="9">
        <v>27</v>
      </c>
      <c r="IS14" s="8">
        <f>IF(Feuil1!D15=IR14,1,0)</f>
        <v>0</v>
      </c>
    </row>
    <row r="15" spans="250:255" ht="15" customHeight="1" x14ac:dyDescent="0.25">
      <c r="IP15" s="9">
        <v>13</v>
      </c>
      <c r="IQ15" s="9" t="s">
        <v>12</v>
      </c>
      <c r="IR15" s="9">
        <v>2</v>
      </c>
      <c r="IS15" s="8">
        <f>IF(Feuil1!D16=IR15,1,0)</f>
        <v>0</v>
      </c>
    </row>
    <row r="16" spans="250:255" ht="15" customHeight="1" x14ac:dyDescent="0.25">
      <c r="IP16" s="9">
        <v>14</v>
      </c>
      <c r="IQ16" s="9" t="s">
        <v>4</v>
      </c>
      <c r="IR16" s="9">
        <v>15</v>
      </c>
      <c r="IS16" s="8">
        <f>IF(Feuil1!D17=IR16,1,0)</f>
        <v>0</v>
      </c>
    </row>
    <row r="17" spans="250:253" ht="15" customHeight="1" x14ac:dyDescent="0.25">
      <c r="IP17" s="9">
        <v>15</v>
      </c>
      <c r="IQ17" s="9" t="s">
        <v>18</v>
      </c>
      <c r="IR17" s="9">
        <v>11</v>
      </c>
      <c r="IS17" s="8">
        <f>IF(Feuil1!D18=IR17,1,0)</f>
        <v>0</v>
      </c>
    </row>
    <row r="18" spans="250:253" ht="15" customHeight="1" x14ac:dyDescent="0.25">
      <c r="IP18" s="9">
        <v>16</v>
      </c>
      <c r="IQ18" s="9" t="s">
        <v>33</v>
      </c>
      <c r="IR18" s="9">
        <v>32</v>
      </c>
      <c r="IS18" s="8">
        <f>IF(Feuil1!D19=IR18,1,0)</f>
        <v>0</v>
      </c>
    </row>
    <row r="19" spans="250:253" ht="15" customHeight="1" x14ac:dyDescent="0.25">
      <c r="IP19" s="9">
        <v>17</v>
      </c>
      <c r="IQ19" s="9" t="s">
        <v>37</v>
      </c>
      <c r="IR19" s="9">
        <v>37</v>
      </c>
      <c r="IS19" s="8">
        <f>IF(Feuil1!D20=IR19,1,0)</f>
        <v>0</v>
      </c>
    </row>
    <row r="20" spans="250:253" ht="15" customHeight="1" x14ac:dyDescent="0.25">
      <c r="IP20" s="9">
        <v>18</v>
      </c>
      <c r="IQ20" s="9" t="s">
        <v>0</v>
      </c>
      <c r="IR20" s="9">
        <v>16</v>
      </c>
      <c r="IS20" s="8">
        <f>IF(Feuil1!D21=IR20,1,0)</f>
        <v>0</v>
      </c>
    </row>
    <row r="21" spans="250:253" ht="15" customHeight="1" x14ac:dyDescent="0.25">
      <c r="IP21" s="9">
        <v>19</v>
      </c>
      <c r="IQ21" s="9" t="s">
        <v>13</v>
      </c>
      <c r="IR21" s="9">
        <v>3</v>
      </c>
      <c r="IS21" s="8">
        <f>IF(Feuil1!D22=IR21,1,0)</f>
        <v>0</v>
      </c>
    </row>
    <row r="22" spans="250:253" ht="15" customHeight="1" x14ac:dyDescent="0.25">
      <c r="IP22" s="9">
        <v>20</v>
      </c>
      <c r="IQ22" s="9" t="s">
        <v>9</v>
      </c>
      <c r="IR22" s="9">
        <v>25</v>
      </c>
      <c r="IS22" s="8">
        <f>IF(Feuil1!D23=IR22,1,0)</f>
        <v>0</v>
      </c>
    </row>
    <row r="23" spans="250:253" ht="15" customHeight="1" x14ac:dyDescent="0.25">
      <c r="IP23" s="9">
        <v>21</v>
      </c>
      <c r="IQ23" s="9" t="s">
        <v>15</v>
      </c>
      <c r="IR23" s="9">
        <v>8</v>
      </c>
      <c r="IS23" s="8">
        <f>IF(Feuil1!D24=IR23,1,0)</f>
        <v>0</v>
      </c>
    </row>
    <row r="24" spans="250:253" ht="15" customHeight="1" x14ac:dyDescent="0.25">
      <c r="IP24" s="9">
        <v>22</v>
      </c>
      <c r="IQ24" s="9" t="s">
        <v>6</v>
      </c>
      <c r="IR24" s="9">
        <v>4</v>
      </c>
      <c r="IS24" s="8">
        <f>IF(Feuil1!D25=IR24,1,0)</f>
        <v>0</v>
      </c>
    </row>
    <row r="25" spans="250:253" ht="15" customHeight="1" x14ac:dyDescent="0.25">
      <c r="IP25" s="9">
        <v>23</v>
      </c>
      <c r="IQ25" s="9" t="s">
        <v>36</v>
      </c>
      <c r="IR25" s="9">
        <v>36</v>
      </c>
      <c r="IS25" s="8">
        <f>IF(Feuil1!D26=IR25,1,0)</f>
        <v>0</v>
      </c>
    </row>
    <row r="26" spans="250:253" ht="15" customHeight="1" x14ac:dyDescent="0.25">
      <c r="IP26" s="9">
        <v>24</v>
      </c>
      <c r="IQ26" s="9" t="s">
        <v>23</v>
      </c>
      <c r="IR26" s="9">
        <v>19</v>
      </c>
      <c r="IS26" s="8">
        <f>IF(Feuil1!D27=IR26,1,0)</f>
        <v>0</v>
      </c>
    </row>
    <row r="27" spans="250:253" ht="15" customHeight="1" x14ac:dyDescent="0.25">
      <c r="IP27" s="9">
        <v>25</v>
      </c>
      <c r="IQ27" s="9" t="s">
        <v>41</v>
      </c>
      <c r="IR27" s="9">
        <v>42</v>
      </c>
      <c r="IS27" s="8">
        <f>IF(Feuil1!D28=IR27,1,0)</f>
        <v>0</v>
      </c>
    </row>
    <row r="28" spans="250:253" ht="15" customHeight="1" x14ac:dyDescent="0.25">
      <c r="IP28" s="9">
        <v>26</v>
      </c>
      <c r="IQ28" s="9" t="s">
        <v>22</v>
      </c>
      <c r="IR28" s="9">
        <v>18</v>
      </c>
      <c r="IS28" s="8">
        <f>IF(Feuil1!D29=IR28,1,0)</f>
        <v>0</v>
      </c>
    </row>
    <row r="29" spans="250:253" ht="15" customHeight="1" x14ac:dyDescent="0.25">
      <c r="IP29" s="9">
        <v>27</v>
      </c>
      <c r="IQ29" s="9" t="s">
        <v>22</v>
      </c>
      <c r="IR29" s="9">
        <v>31</v>
      </c>
      <c r="IS29" s="8">
        <f>IF(Feuil1!D30=IR29,1,0)</f>
        <v>0</v>
      </c>
    </row>
    <row r="30" spans="250:253" ht="15" customHeight="1" x14ac:dyDescent="0.25">
      <c r="IP30" s="9">
        <v>28</v>
      </c>
      <c r="IQ30" s="9" t="s">
        <v>27</v>
      </c>
      <c r="IR30" s="9">
        <v>23</v>
      </c>
      <c r="IS30" s="8">
        <f>IF(Feuil1!D31=IR30,1,0)</f>
        <v>0</v>
      </c>
    </row>
    <row r="31" spans="250:253" ht="15" customHeight="1" x14ac:dyDescent="0.25">
      <c r="IP31" s="9">
        <v>29</v>
      </c>
      <c r="IQ31" s="9" t="s">
        <v>34</v>
      </c>
      <c r="IR31" s="9">
        <v>33</v>
      </c>
      <c r="IS31" s="8">
        <f>IF(Feuil1!D32=IR31,1,0)</f>
        <v>0</v>
      </c>
    </row>
    <row r="32" spans="250:253" ht="15" customHeight="1" x14ac:dyDescent="0.25">
      <c r="IP32" s="9">
        <v>30</v>
      </c>
      <c r="IQ32" s="9" t="s">
        <v>29</v>
      </c>
      <c r="IR32" s="9">
        <v>26</v>
      </c>
      <c r="IS32" s="8">
        <f>IF(Feuil1!D33=IR32,1,0)</f>
        <v>0</v>
      </c>
    </row>
    <row r="33" spans="250:253" ht="15" customHeight="1" x14ac:dyDescent="0.25">
      <c r="IP33" s="9">
        <v>31</v>
      </c>
      <c r="IQ33" s="9" t="s">
        <v>31</v>
      </c>
      <c r="IR33" s="9">
        <v>28</v>
      </c>
      <c r="IS33" s="8">
        <f>IF(Feuil1!D34=IR33,1,0)</f>
        <v>0</v>
      </c>
    </row>
    <row r="34" spans="250:253" ht="15" customHeight="1" x14ac:dyDescent="0.25">
      <c r="IP34" s="9">
        <v>32</v>
      </c>
      <c r="IQ34" s="9" t="s">
        <v>26</v>
      </c>
      <c r="IR34" s="9">
        <v>22</v>
      </c>
      <c r="IS34" s="8">
        <f>IF(Feuil1!D35=IR34,1,0)</f>
        <v>0</v>
      </c>
    </row>
    <row r="35" spans="250:253" ht="15" customHeight="1" x14ac:dyDescent="0.25">
      <c r="IP35" s="9">
        <v>33</v>
      </c>
      <c r="IQ35" s="9" t="s">
        <v>10</v>
      </c>
      <c r="IR35" s="9">
        <v>43</v>
      </c>
      <c r="IS35" s="8">
        <f>IF(Feuil1!D36=IR35,1,0)</f>
        <v>0</v>
      </c>
    </row>
    <row r="36" spans="250:253" ht="15" customHeight="1" x14ac:dyDescent="0.25">
      <c r="IP36" s="9">
        <v>34</v>
      </c>
      <c r="IQ36" s="9" t="s">
        <v>2</v>
      </c>
      <c r="IR36" s="9">
        <v>6</v>
      </c>
      <c r="IS36" s="8">
        <f>IF(Feuil1!D37=IR36,1,0)</f>
        <v>0</v>
      </c>
    </row>
    <row r="37" spans="250:253" ht="15" customHeight="1" x14ac:dyDescent="0.25">
      <c r="IP37" s="9">
        <v>35</v>
      </c>
      <c r="IQ37" s="9" t="s">
        <v>7</v>
      </c>
      <c r="IR37" s="9">
        <v>39</v>
      </c>
      <c r="IS37" s="8">
        <f>IF(Feuil1!D38=IR37,1,0)</f>
        <v>0</v>
      </c>
    </row>
    <row r="38" spans="250:253" ht="15" customHeight="1" x14ac:dyDescent="0.25">
      <c r="IP38" s="9">
        <v>36</v>
      </c>
      <c r="IQ38" s="9" t="s">
        <v>17</v>
      </c>
      <c r="IR38" s="9">
        <v>10</v>
      </c>
      <c r="IS38" s="8">
        <f>IF(Feuil1!D39=IR38,1,0)</f>
        <v>0</v>
      </c>
    </row>
    <row r="39" spans="250:253" ht="15" customHeight="1" x14ac:dyDescent="0.25">
      <c r="IP39" s="9">
        <v>37</v>
      </c>
      <c r="IQ39" s="9" t="s">
        <v>3</v>
      </c>
      <c r="IR39" s="9">
        <v>5</v>
      </c>
      <c r="IS39" s="8">
        <f>IF(Feuil1!D40=IR39,1,0)</f>
        <v>0</v>
      </c>
    </row>
    <row r="40" spans="250:253" ht="15" customHeight="1" x14ac:dyDescent="0.25">
      <c r="IP40" s="9">
        <v>38</v>
      </c>
      <c r="IQ40" s="9" t="s">
        <v>1</v>
      </c>
      <c r="IR40" s="9">
        <v>29</v>
      </c>
      <c r="IS40" s="8">
        <f>IF(Feuil1!D41=IR40,1,0)</f>
        <v>0</v>
      </c>
    </row>
    <row r="41" spans="250:253" ht="15" customHeight="1" x14ac:dyDescent="0.25">
      <c r="IP41" s="9">
        <v>39</v>
      </c>
      <c r="IQ41" s="9" t="s">
        <v>40</v>
      </c>
      <c r="IR41" s="9">
        <v>41</v>
      </c>
      <c r="IS41" s="8">
        <f>IF(Feuil1!D42=IR41,1,0)</f>
        <v>0</v>
      </c>
    </row>
    <row r="42" spans="250:253" ht="15" customHeight="1" x14ac:dyDescent="0.25">
      <c r="IP42" s="9">
        <v>40</v>
      </c>
      <c r="IQ42" s="9" t="s">
        <v>5</v>
      </c>
      <c r="IR42" s="9">
        <v>12</v>
      </c>
      <c r="IS42" s="8">
        <f>IF(Feuil1!D43=IR42,1,0)</f>
        <v>0</v>
      </c>
    </row>
    <row r="43" spans="250:253" ht="15" customHeight="1" x14ac:dyDescent="0.25">
      <c r="IP43" s="9">
        <v>41</v>
      </c>
      <c r="IQ43" s="9" t="s">
        <v>20</v>
      </c>
      <c r="IR43" s="9">
        <v>14</v>
      </c>
      <c r="IS43" s="8">
        <f>IF(Feuil1!D44=IR43,1,0)</f>
        <v>0</v>
      </c>
    </row>
    <row r="44" spans="250:253" ht="15" customHeight="1" x14ac:dyDescent="0.25">
      <c r="IP44" s="9">
        <v>42</v>
      </c>
      <c r="IQ44" s="9" t="s">
        <v>16</v>
      </c>
      <c r="IR44" s="9">
        <v>9</v>
      </c>
      <c r="IS44" s="8">
        <f>IF(Feuil1!D45=IR44,1,0)</f>
        <v>0</v>
      </c>
    </row>
    <row r="45" spans="250:253" ht="15" customHeight="1" x14ac:dyDescent="0.25">
      <c r="IP45" s="9">
        <v>43</v>
      </c>
      <c r="IQ45" s="9" t="s">
        <v>14</v>
      </c>
      <c r="IR45" s="9">
        <v>7</v>
      </c>
      <c r="IS45" s="8">
        <f>IF(Feuil1!D46=IR45,1,0)</f>
        <v>0</v>
      </c>
    </row>
    <row r="46" spans="250:253" ht="15" customHeight="1" x14ac:dyDescent="0.25">
      <c r="IP46" s="9">
        <v>44</v>
      </c>
      <c r="IQ46" s="9" t="s">
        <v>21</v>
      </c>
      <c r="IR46" s="9">
        <v>17</v>
      </c>
      <c r="IS46" s="8">
        <f>IF(Feuil1!D47=IR46,1,0)</f>
        <v>0</v>
      </c>
    </row>
    <row r="47" spans="250:253" ht="15" customHeight="1" x14ac:dyDescent="0.25"/>
    <row r="48" spans="250:253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</sheetData>
  <mergeCells count="1">
    <mergeCell ref="IT3:IU1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4"/>
  <sheetViews>
    <sheetView workbookViewId="0"/>
  </sheetViews>
  <sheetFormatPr baseColWidth="10" defaultRowHeight="15" x14ac:dyDescent="0.25"/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</sheetData>
  <phoneticPr fontId="6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Feuil2</vt:lpstr>
      <vt:lpstr>Feuil3</vt:lpstr>
      <vt:lpstr>Feuil4</vt:lpstr>
      <vt:lpstr>Feuil5</vt:lpstr>
      <vt:lpstr>Feuil6</vt:lpstr>
    </vt:vector>
  </TitlesOfParts>
  <Company>CRLRMP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secretariat4</dc:creator>
  <cp:lastModifiedBy>Dorbe</cp:lastModifiedBy>
  <cp:lastPrinted>2019-09-24T11:36:52Z</cp:lastPrinted>
  <dcterms:created xsi:type="dcterms:W3CDTF">2019-09-02T15:45:18Z</dcterms:created>
  <dcterms:modified xsi:type="dcterms:W3CDTF">2024-10-06T11:50:15Z</dcterms:modified>
</cp:coreProperties>
</file>